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OMH ATELIER ANTSIRABE\ANNUAIRE OMH\"/>
    </mc:Choice>
  </mc:AlternateContent>
  <xr:revisionPtr revIDLastSave="0" documentId="13_ncr:1_{6A2F09EF-8C98-4B6F-B0CD-645945B2EC38}" xr6:coauthVersionLast="47" xr6:coauthVersionMax="47" xr10:uidLastSave="{00000000-0000-0000-0000-000000000000}"/>
  <bookViews>
    <workbookView xWindow="-120" yWindow="-120" windowWidth="20730" windowHeight="11310" xr2:uid="{08DB72F2-7DB1-47BE-BF5E-0F770817B090}"/>
  </bookViews>
  <sheets>
    <sheet name="Prix à la pompe" sheetId="7" r:id="rId1"/>
    <sheet name="Ventes par Prov" sheetId="5" state="hidden" r:id="rId2"/>
  </sheets>
  <definedNames>
    <definedName name="BD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W23" i="5" s="1"/>
  <c r="C13" i="5"/>
  <c r="S23" i="5" s="1"/>
  <c r="G12" i="5"/>
  <c r="W22" i="5" s="1"/>
  <c r="C12" i="5"/>
  <c r="S22" i="5" s="1"/>
  <c r="L11" i="5"/>
  <c r="AB21" i="5" s="1"/>
  <c r="K11" i="5"/>
  <c r="AA21" i="5" s="1"/>
  <c r="G11" i="5"/>
  <c r="W21" i="5" s="1"/>
  <c r="K10" i="5"/>
  <c r="AA20" i="5" s="1"/>
  <c r="C10" i="5"/>
  <c r="S20" i="5" s="1"/>
  <c r="K9" i="5"/>
  <c r="AA19" i="5" s="1"/>
  <c r="D9" i="5"/>
  <c r="C9" i="5"/>
  <c r="S19" i="5" s="1"/>
  <c r="I11" i="5"/>
  <c r="Y21" i="5" s="1"/>
  <c r="E11" i="5"/>
  <c r="U21" i="5" s="1"/>
  <c r="B10" i="5"/>
  <c r="V20" i="5"/>
  <c r="AC14" i="5"/>
  <c r="AB14" i="5"/>
  <c r="AA14" i="5"/>
  <c r="Z14" i="5"/>
  <c r="Y14" i="5"/>
  <c r="X14" i="5"/>
  <c r="W14" i="5"/>
  <c r="V14" i="5"/>
  <c r="U14" i="5"/>
  <c r="T14" i="5"/>
  <c r="S14" i="5"/>
  <c r="R14" i="5"/>
  <c r="AD13" i="5"/>
  <c r="L13" i="5"/>
  <c r="AB23" i="5" s="1"/>
  <c r="AD12" i="5"/>
  <c r="K12" i="5"/>
  <c r="AA22" i="5" s="1"/>
  <c r="J12" i="5"/>
  <c r="Z22" i="5" s="1"/>
  <c r="F12" i="5"/>
  <c r="V22" i="5" s="1"/>
  <c r="E12" i="5"/>
  <c r="U22" i="5" s="1"/>
  <c r="B12" i="5"/>
  <c r="R22" i="5" s="1"/>
  <c r="AD11" i="5"/>
  <c r="M11" i="5"/>
  <c r="AC21" i="5" s="1"/>
  <c r="C11" i="5"/>
  <c r="S21" i="5" s="1"/>
  <c r="AD10" i="5"/>
  <c r="J10" i="5"/>
  <c r="Z20" i="5" s="1"/>
  <c r="G10" i="5"/>
  <c r="W20" i="5" s="1"/>
  <c r="F10" i="5"/>
  <c r="AD9" i="5"/>
  <c r="L9" i="5"/>
  <c r="I9" i="5"/>
  <c r="Y19" i="5" s="1"/>
  <c r="H9" i="5"/>
  <c r="G9" i="5"/>
  <c r="W19" i="5" s="1"/>
  <c r="AD8" i="5"/>
  <c r="AD7" i="5"/>
  <c r="AA16" i="5"/>
  <c r="Z16" i="5"/>
  <c r="Y16" i="5"/>
  <c r="W16" i="5"/>
  <c r="V16" i="5"/>
  <c r="U16" i="5"/>
  <c r="S16" i="5"/>
  <c r="E9" i="5" l="1"/>
  <c r="M9" i="5"/>
  <c r="AC19" i="5" s="1"/>
  <c r="E10" i="5"/>
  <c r="U20" i="5" s="1"/>
  <c r="E13" i="5"/>
  <c r="U23" i="5" s="1"/>
  <c r="I13" i="5"/>
  <c r="Y23" i="5" s="1"/>
  <c r="M13" i="5"/>
  <c r="AC23" i="5" s="1"/>
  <c r="M10" i="5"/>
  <c r="AC20" i="5" s="1"/>
  <c r="N24" i="5"/>
  <c r="N34" i="5"/>
  <c r="N44" i="5"/>
  <c r="N45" i="5"/>
  <c r="N46" i="5"/>
  <c r="N47" i="5"/>
  <c r="N55" i="5"/>
  <c r="N56" i="5"/>
  <c r="N57" i="5"/>
  <c r="N58" i="5"/>
  <c r="N65" i="5"/>
  <c r="B11" i="5"/>
  <c r="R21" i="5" s="1"/>
  <c r="F11" i="5"/>
  <c r="V21" i="5" s="1"/>
  <c r="J11" i="5"/>
  <c r="Z21" i="5" s="1"/>
  <c r="N77" i="5"/>
  <c r="B13" i="5"/>
  <c r="N13" i="5" s="1"/>
  <c r="AD23" i="5" s="1"/>
  <c r="F13" i="5"/>
  <c r="V23" i="5" s="1"/>
  <c r="J13" i="5"/>
  <c r="Z23" i="5" s="1"/>
  <c r="M12" i="5"/>
  <c r="AC22" i="5" s="1"/>
  <c r="K13" i="5"/>
  <c r="AA23" i="5" s="1"/>
  <c r="I10" i="5"/>
  <c r="Y20" i="5" s="1"/>
  <c r="I12" i="5"/>
  <c r="Y22" i="5" s="1"/>
  <c r="D11" i="5"/>
  <c r="T21" i="5" s="1"/>
  <c r="H11" i="5"/>
  <c r="X21" i="5" s="1"/>
  <c r="H13" i="5"/>
  <c r="X23" i="5" s="1"/>
  <c r="D10" i="5"/>
  <c r="T20" i="5" s="1"/>
  <c r="H10" i="5"/>
  <c r="X20" i="5" s="1"/>
  <c r="L10" i="5"/>
  <c r="AB20" i="5" s="1"/>
  <c r="R20" i="5"/>
  <c r="N25" i="5"/>
  <c r="N11" i="5"/>
  <c r="AD21" i="5" s="1"/>
  <c r="N66" i="5"/>
  <c r="D12" i="5"/>
  <c r="T22" i="5" s="1"/>
  <c r="H12" i="5"/>
  <c r="X22" i="5" s="1"/>
  <c r="L12" i="5"/>
  <c r="AB22" i="5" s="1"/>
  <c r="D13" i="5"/>
  <c r="T23" i="5" s="1"/>
  <c r="R16" i="5"/>
  <c r="N6" i="5"/>
  <c r="AD16" i="5" s="1"/>
  <c r="E16" i="5"/>
  <c r="C16" i="5"/>
  <c r="AB16" i="5"/>
  <c r="N26" i="5"/>
  <c r="N35" i="5"/>
  <c r="N37" i="5"/>
  <c r="N67" i="5"/>
  <c r="T16" i="5"/>
  <c r="X16" i="5"/>
  <c r="X19" i="5"/>
  <c r="AC16" i="5"/>
  <c r="D16" i="5"/>
  <c r="T19" i="5"/>
  <c r="AB19" i="5"/>
  <c r="G16" i="5"/>
  <c r="N17" i="5"/>
  <c r="U19" i="5"/>
  <c r="AD14" i="5"/>
  <c r="N27" i="5"/>
  <c r="N28" i="5"/>
  <c r="N36" i="5"/>
  <c r="N54" i="5"/>
  <c r="B9" i="5"/>
  <c r="F9" i="5"/>
  <c r="J9" i="5"/>
  <c r="N75" i="5"/>
  <c r="N76" i="5"/>
  <c r="N38" i="5"/>
  <c r="R23" i="5"/>
  <c r="N78" i="5"/>
  <c r="N68" i="5"/>
  <c r="N74" i="5"/>
  <c r="N48" i="5"/>
  <c r="N64" i="5"/>
  <c r="I16" i="5" l="1"/>
  <c r="N10" i="5"/>
  <c r="AD20" i="5" s="1"/>
  <c r="L16" i="5"/>
  <c r="K16" i="5"/>
  <c r="M16" i="5"/>
  <c r="Z19" i="5"/>
  <c r="J16" i="5"/>
  <c r="D18" i="5"/>
  <c r="D29" i="5"/>
  <c r="H16" i="5"/>
  <c r="E18" i="5"/>
  <c r="L18" i="5"/>
  <c r="R19" i="5"/>
  <c r="N9" i="5"/>
  <c r="AD19" i="5" s="1"/>
  <c r="B16" i="5"/>
  <c r="G69" i="5"/>
  <c r="G18" i="5"/>
  <c r="C18" i="5"/>
  <c r="V19" i="5"/>
  <c r="F16" i="5"/>
  <c r="N12" i="5"/>
  <c r="AD22" i="5" s="1"/>
  <c r="K69" i="5"/>
  <c r="I18" i="5"/>
  <c r="K79" i="5" l="1"/>
  <c r="K18" i="5"/>
  <c r="L7" i="5"/>
  <c r="I59" i="5"/>
  <c r="K49" i="5"/>
  <c r="C8" i="5"/>
  <c r="S18" i="5" s="1"/>
  <c r="C7" i="5"/>
  <c r="S17" i="5" s="1"/>
  <c r="G49" i="5"/>
  <c r="G7" i="5"/>
  <c r="L39" i="5"/>
  <c r="L69" i="5"/>
  <c r="L79" i="5"/>
  <c r="E7" i="5"/>
  <c r="E69" i="5"/>
  <c r="D7" i="5"/>
  <c r="D59" i="5"/>
  <c r="M49" i="5"/>
  <c r="M69" i="5"/>
  <c r="C39" i="5"/>
  <c r="G29" i="5"/>
  <c r="M18" i="5"/>
  <c r="M79" i="5"/>
  <c r="E59" i="5"/>
  <c r="M7" i="5"/>
  <c r="K39" i="5"/>
  <c r="U17" i="5"/>
  <c r="D79" i="5"/>
  <c r="I8" i="5"/>
  <c r="Y18" i="5" s="1"/>
  <c r="G8" i="5"/>
  <c r="W18" i="5" s="1"/>
  <c r="L29" i="5"/>
  <c r="E8" i="5"/>
  <c r="U18" i="5" s="1"/>
  <c r="D8" i="5"/>
  <c r="T18" i="5" s="1"/>
  <c r="I69" i="5"/>
  <c r="C69" i="5"/>
  <c r="W17" i="5"/>
  <c r="G79" i="5"/>
  <c r="E79" i="5"/>
  <c r="I79" i="5"/>
  <c r="C29" i="5"/>
  <c r="C79" i="5"/>
  <c r="L8" i="5"/>
  <c r="AB18" i="5" s="1"/>
  <c r="I39" i="5"/>
  <c r="I49" i="5"/>
  <c r="K59" i="5"/>
  <c r="G59" i="5"/>
  <c r="L49" i="5"/>
  <c r="E49" i="5"/>
  <c r="H18" i="5"/>
  <c r="H79" i="5"/>
  <c r="D69" i="5"/>
  <c r="J18" i="5"/>
  <c r="G39" i="5"/>
  <c r="T17" i="5"/>
  <c r="D14" i="5"/>
  <c r="I7" i="5"/>
  <c r="M39" i="5"/>
  <c r="F39" i="5"/>
  <c r="F18" i="5"/>
  <c r="F79" i="5"/>
  <c r="N32" i="5"/>
  <c r="N43" i="5"/>
  <c r="B18" i="5"/>
  <c r="N16" i="5"/>
  <c r="N18" i="5" s="1"/>
  <c r="D39" i="5"/>
  <c r="I29" i="5"/>
  <c r="K8" i="5"/>
  <c r="AA18" i="5" s="1"/>
  <c r="M29" i="5"/>
  <c r="C49" i="5"/>
  <c r="C59" i="5"/>
  <c r="E39" i="5"/>
  <c r="E29" i="5"/>
  <c r="D49" i="5"/>
  <c r="AB17" i="5" l="1"/>
  <c r="L14" i="5"/>
  <c r="C14" i="5"/>
  <c r="M59" i="5"/>
  <c r="M8" i="5"/>
  <c r="AC18" i="5" s="1"/>
  <c r="L59" i="5"/>
  <c r="K29" i="5"/>
  <c r="J49" i="5"/>
  <c r="K7" i="5"/>
  <c r="AA17" i="5" s="1"/>
  <c r="F49" i="5"/>
  <c r="E14" i="5"/>
  <c r="E20" i="5" s="1"/>
  <c r="N23" i="5"/>
  <c r="B29" i="5"/>
  <c r="N21" i="5"/>
  <c r="B59" i="5"/>
  <c r="N51" i="5"/>
  <c r="F69" i="5"/>
  <c r="J69" i="5"/>
  <c r="N33" i="5"/>
  <c r="N22" i="5"/>
  <c r="B49" i="5"/>
  <c r="N41" i="5"/>
  <c r="B39" i="5"/>
  <c r="N31" i="5"/>
  <c r="N72" i="5"/>
  <c r="B7" i="5"/>
  <c r="F59" i="5"/>
  <c r="F8" i="5"/>
  <c r="V18" i="5" s="1"/>
  <c r="J29" i="5"/>
  <c r="J59" i="5"/>
  <c r="J8" i="5"/>
  <c r="Z18" i="5" s="1"/>
  <c r="J7" i="5"/>
  <c r="H69" i="5"/>
  <c r="H49" i="5"/>
  <c r="C20" i="5"/>
  <c r="B69" i="5"/>
  <c r="N69" i="5" s="1"/>
  <c r="N61" i="5"/>
  <c r="D20" i="5"/>
  <c r="H59" i="5"/>
  <c r="AC17" i="5"/>
  <c r="M14" i="5"/>
  <c r="L20" i="5"/>
  <c r="N52" i="5"/>
  <c r="F7" i="5"/>
  <c r="H29" i="5"/>
  <c r="K14" i="5"/>
  <c r="N73" i="5"/>
  <c r="B8" i="5"/>
  <c r="N53" i="5"/>
  <c r="N42" i="5"/>
  <c r="N63" i="5"/>
  <c r="N62" i="5"/>
  <c r="F29" i="5"/>
  <c r="Y17" i="5"/>
  <c r="I14" i="5"/>
  <c r="J39" i="5"/>
  <c r="J79" i="5"/>
  <c r="H8" i="5"/>
  <c r="X18" i="5" s="1"/>
  <c r="H7" i="5"/>
  <c r="G14" i="5"/>
  <c r="B79" i="5"/>
  <c r="N79" i="5" s="1"/>
  <c r="N71" i="5"/>
  <c r="H39" i="5"/>
  <c r="G20" i="5" l="1"/>
  <c r="N59" i="5"/>
  <c r="X17" i="5"/>
  <c r="H14" i="5"/>
  <c r="I20" i="5"/>
  <c r="N7" i="5"/>
  <c r="AD17" i="5" s="1"/>
  <c r="R17" i="5"/>
  <c r="B14" i="5"/>
  <c r="V17" i="5"/>
  <c r="F14" i="5"/>
  <c r="M20" i="5"/>
  <c r="N39" i="5"/>
  <c r="K20" i="5"/>
  <c r="N49" i="5"/>
  <c r="N29" i="5"/>
  <c r="R18" i="5"/>
  <c r="N8" i="5"/>
  <c r="AD18" i="5" s="1"/>
  <c r="Z17" i="5"/>
  <c r="J14" i="5"/>
  <c r="N14" i="5" l="1"/>
  <c r="J20" i="5"/>
  <c r="H20" i="5"/>
  <c r="F20" i="5"/>
  <c r="B20" i="5"/>
  <c r="N20" i="5" l="1"/>
  <c r="O14" i="5"/>
  <c r="O69" i="5"/>
  <c r="O79" i="5"/>
  <c r="O49" i="5"/>
  <c r="O59" i="5"/>
  <c r="O39" i="5"/>
  <c r="O29" i="5"/>
</calcChain>
</file>

<file path=xl/sharedStrings.xml><?xml version="1.0" encoding="utf-8"?>
<sst xmlns="http://schemas.openxmlformats.org/spreadsheetml/2006/main" count="278" uniqueCount="44">
  <si>
    <t>Date</t>
  </si>
  <si>
    <t>EA</t>
  </si>
  <si>
    <t>JET</t>
  </si>
  <si>
    <t>SC</t>
  </si>
  <si>
    <t>ET</t>
  </si>
  <si>
    <t>PL</t>
  </si>
  <si>
    <t>GO</t>
  </si>
  <si>
    <t>FO</t>
  </si>
  <si>
    <t>Naphta</t>
  </si>
  <si>
    <t>Ventes par
 Prov 2018</t>
  </si>
  <si>
    <t>ÉTAT RECAPITULATIF DES VENTES PAR PROVINCE DECLARÉES PAR LES DISTRIBUTEURS (en m3 sauf gaz en TM)</t>
  </si>
  <si>
    <t>Total</t>
  </si>
  <si>
    <t>Mada</t>
  </si>
  <si>
    <t>NATIONALES</t>
  </si>
  <si>
    <t>GAZ (T)</t>
  </si>
  <si>
    <r>
      <t>D</t>
    </r>
    <r>
      <rPr>
        <sz val="7"/>
        <color indexed="10"/>
        <rFont val="Arial"/>
        <family val="2"/>
      </rPr>
      <t xml:space="preserve">  avec  </t>
    </r>
    <r>
      <rPr>
        <i/>
        <sz val="7"/>
        <color indexed="10"/>
        <rFont val="Arial"/>
        <family val="2"/>
      </rPr>
      <t>VENTES</t>
    </r>
  </si>
  <si>
    <t>Total   SC+ET + …+ FO</t>
  </si>
  <si>
    <t>Tot 'Vtes par régions'</t>
  </si>
  <si>
    <t>Auto-vérification</t>
  </si>
  <si>
    <t>Par PROVINCE</t>
  </si>
  <si>
    <t>TOAMASINA</t>
  </si>
  <si>
    <t>%</t>
  </si>
  <si>
    <t>ANTANANARIVO</t>
  </si>
  <si>
    <t>MAHAJANGA</t>
  </si>
  <si>
    <t>ANTSIRANANA</t>
  </si>
  <si>
    <t>FIANARANTSOA</t>
  </si>
  <si>
    <t>TOLIARA</t>
  </si>
  <si>
    <t>Toamasina</t>
  </si>
  <si>
    <t>Antananarivo</t>
  </si>
  <si>
    <t>Mahajanga</t>
  </si>
  <si>
    <t>Antsiranana</t>
  </si>
  <si>
    <t>Fianarantsoa</t>
  </si>
  <si>
    <t>Toliara</t>
  </si>
  <si>
    <t>EVOLUTION DES PRIX A LA POMPE DEPUIS 1996 A 2022</t>
  </si>
  <si>
    <t>Prix TTC en Ariary/Litre</t>
  </si>
  <si>
    <t>J</t>
  </si>
  <si>
    <t>S</t>
  </si>
  <si>
    <t>Me</t>
  </si>
  <si>
    <t>D</t>
  </si>
  <si>
    <t>Ma</t>
  </si>
  <si>
    <t>L</t>
  </si>
  <si>
    <t>V</t>
  </si>
  <si>
    <t>M</t>
  </si>
  <si>
    <t>SC: Super Carburant (SP95), ET: Essence Tourisme sans plamb 91, PL: Pétrole Lampant, GO: Gasoil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</si>
</sst>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7" formatCode="#,##0.0"/>
    <numFmt numFmtId="168" formatCode="[$-40C]mmm\-yy;@"/>
    <numFmt numFmtId="169" formatCode="#,##0.000"/>
    <numFmt numFmtId="170" formatCode="#,##0.0;\-###0.0;"/>
    <numFmt numFmtId="171" formatCode="#,##0.0_ ;\-#,##0.0\ "/>
    <numFmt numFmtId="172" formatCode="#,##0.0;\-###0.00000;"/>
    <numFmt numFmtId="173" formatCode="#,##0.0;\-#,##0.0;"/>
    <numFmt numFmtId="174" formatCode="_-* #,##0.00\ _F_-;\-* #,##0.00\ _F_-;_-* &quot;-&quot;??\ _F_-;_-@_-"/>
    <numFmt numFmtId="175" formatCode="_-* #,##0.0\ _F_-;\-* #,##0.0\ _F_-;_-* &quot;-&quot;??\ _F_-;_-@_-"/>
    <numFmt numFmtId="176" formatCode="[Red]#,##0.0;[Red]\-#,##0.0;"/>
    <numFmt numFmtId="177" formatCode="#,##0.0;;"/>
    <numFmt numFmtId="178" formatCode="_-* #,##0\ _F_-;\-* #,##0\ _F_-;_-* &quot;-&quot;??\ _F_-;_-@_-"/>
    <numFmt numFmtId="179" formatCode="\(0\)"/>
    <numFmt numFmtId="180" formatCode="#,##0_ ;[Red]\-#,##0\ "/>
    <numFmt numFmtId="181" formatCode="dd\-mmmm"/>
  </numFmts>
  <fonts count="2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9"/>
      <color indexed="61"/>
      <name val="Arial"/>
      <family val="2"/>
    </font>
    <font>
      <sz val="9"/>
      <color indexed="61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color indexed="10"/>
      <name val="Symbol"/>
      <family val="1"/>
      <charset val="2"/>
    </font>
    <font>
      <sz val="7"/>
      <color indexed="10"/>
      <name val="Arial"/>
      <family val="2"/>
    </font>
    <font>
      <i/>
      <sz val="7"/>
      <color indexed="10"/>
      <name val="Arial"/>
      <family val="2"/>
    </font>
    <font>
      <sz val="10"/>
      <color indexed="10"/>
      <name val="Arial"/>
      <family val="2"/>
    </font>
    <font>
      <i/>
      <sz val="8"/>
      <color indexed="12"/>
      <name val="Arial"/>
      <family val="2"/>
    </font>
    <font>
      <i/>
      <sz val="9"/>
      <name val="Arial"/>
      <family val="2"/>
    </font>
    <font>
      <i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>
      <alignment vertical="top"/>
    </xf>
    <xf numFmtId="174" fontId="3" fillId="0" borderId="0" applyFont="0" applyFill="0" applyBorder="0" applyAlignment="0" applyProtection="0"/>
    <xf numFmtId="0" fontId="1" fillId="0" borderId="0"/>
    <xf numFmtId="0" fontId="3" fillId="0" borderId="0"/>
  </cellStyleXfs>
  <cellXfs count="159">
    <xf numFmtId="0" fontId="0" fillId="0" borderId="0" xfId="0"/>
    <xf numFmtId="0" fontId="3" fillId="0" borderId="0" xfId="1" applyFill="1" applyAlignment="1"/>
    <xf numFmtId="168" fontId="6" fillId="0" borderId="1" xfId="1" applyNumberFormat="1" applyFont="1" applyBorder="1" applyAlignment="1">
      <alignment horizontal="center"/>
    </xf>
    <xf numFmtId="167" fontId="7" fillId="0" borderId="1" xfId="1" applyNumberFormat="1" applyFont="1" applyFill="1" applyBorder="1" applyAlignment="1">
      <alignment horizontal="center"/>
    </xf>
    <xf numFmtId="0" fontId="2" fillId="0" borderId="0" xfId="1" applyFont="1" applyFill="1" applyAlignment="1"/>
    <xf numFmtId="0" fontId="8" fillId="3" borderId="1" xfId="1" applyFont="1" applyFill="1" applyBorder="1" applyAlignment="1">
      <alignment horizontal="center"/>
    </xf>
    <xf numFmtId="0" fontId="8" fillId="0" borderId="8" xfId="1" applyFont="1" applyFill="1" applyBorder="1" applyAlignment="1"/>
    <xf numFmtId="167" fontId="3" fillId="0" borderId="0" xfId="1" applyNumberFormat="1" applyFill="1" applyBorder="1" applyAlignment="1">
      <alignment horizontal="right"/>
    </xf>
    <xf numFmtId="0" fontId="3" fillId="0" borderId="0" xfId="1" applyFill="1" applyBorder="1" applyAlignment="1"/>
    <xf numFmtId="169" fontId="3" fillId="0" borderId="0" xfId="1" applyNumberFormat="1" applyFill="1" applyAlignment="1"/>
    <xf numFmtId="0" fontId="3" fillId="0" borderId="13" xfId="1" applyBorder="1" applyAlignment="1">
      <alignment horizontal="right"/>
    </xf>
    <xf numFmtId="170" fontId="3" fillId="0" borderId="16" xfId="1" applyNumberFormat="1" applyFill="1" applyBorder="1" applyAlignment="1"/>
    <xf numFmtId="170" fontId="3" fillId="0" borderId="17" xfId="1" applyNumberFormat="1" applyFill="1" applyBorder="1" applyAlignment="1"/>
    <xf numFmtId="170" fontId="3" fillId="0" borderId="13" xfId="1" applyNumberFormat="1" applyFill="1" applyBorder="1" applyAlignment="1"/>
    <xf numFmtId="171" fontId="3" fillId="0" borderId="0" xfId="1" applyNumberFormat="1" applyFill="1" applyAlignment="1"/>
    <xf numFmtId="0" fontId="3" fillId="0" borderId="14" xfId="1" applyBorder="1" applyAlignment="1">
      <alignment horizontal="right"/>
    </xf>
    <xf numFmtId="170" fontId="3" fillId="0" borderId="18" xfId="1" applyNumberFormat="1" applyFill="1" applyBorder="1" applyAlignment="1"/>
    <xf numFmtId="172" fontId="3" fillId="0" borderId="18" xfId="1" applyNumberFormat="1" applyFill="1" applyBorder="1" applyAlignment="1"/>
    <xf numFmtId="170" fontId="3" fillId="0" borderId="19" xfId="1" applyNumberFormat="1" applyFill="1" applyBorder="1" applyAlignment="1"/>
    <xf numFmtId="170" fontId="3" fillId="0" borderId="14" xfId="1" applyNumberFormat="1" applyFill="1" applyBorder="1" applyAlignment="1"/>
    <xf numFmtId="170" fontId="3" fillId="0" borderId="0" xfId="1" applyNumberFormat="1" applyFill="1" applyAlignment="1"/>
    <xf numFmtId="0" fontId="3" fillId="0" borderId="20" xfId="1" applyBorder="1" applyAlignment="1">
      <alignment horizontal="right"/>
    </xf>
    <xf numFmtId="170" fontId="3" fillId="0" borderId="21" xfId="1" applyNumberFormat="1" applyFill="1" applyBorder="1" applyAlignment="1"/>
    <xf numFmtId="170" fontId="3" fillId="0" borderId="22" xfId="1" applyNumberFormat="1" applyFill="1" applyBorder="1" applyAlignment="1"/>
    <xf numFmtId="170" fontId="3" fillId="0" borderId="20" xfId="1" applyNumberFormat="1" applyFill="1" applyBorder="1" applyAlignment="1"/>
    <xf numFmtId="170" fontId="3" fillId="0" borderId="5" xfId="1" applyNumberFormat="1" applyFill="1" applyBorder="1" applyAlignment="1"/>
    <xf numFmtId="167" fontId="9" fillId="0" borderId="5" xfId="1" applyNumberFormat="1" applyFont="1" applyFill="1" applyBorder="1" applyAlignment="1">
      <alignment horizontal="right"/>
    </xf>
    <xf numFmtId="173" fontId="3" fillId="0" borderId="18" xfId="1" applyNumberFormat="1" applyFill="1" applyBorder="1" applyAlignment="1"/>
    <xf numFmtId="173" fontId="3" fillId="0" borderId="19" xfId="1" applyNumberFormat="1" applyFill="1" applyBorder="1" applyAlignment="1"/>
    <xf numFmtId="173" fontId="3" fillId="0" borderId="14" xfId="1" applyNumberFormat="1" applyFill="1" applyBorder="1" applyAlignment="1"/>
    <xf numFmtId="167" fontId="9" fillId="0" borderId="7" xfId="1" applyNumberFormat="1" applyFont="1" applyFill="1" applyBorder="1" applyAlignment="1">
      <alignment horizontal="right"/>
    </xf>
    <xf numFmtId="173" fontId="3" fillId="0" borderId="23" xfId="1" applyNumberFormat="1" applyFill="1" applyBorder="1" applyAlignment="1"/>
    <xf numFmtId="173" fontId="3" fillId="0" borderId="24" xfId="1" applyNumberFormat="1" applyFill="1" applyBorder="1" applyAlignment="1"/>
    <xf numFmtId="173" fontId="3" fillId="0" borderId="15" xfId="1" applyNumberFormat="1" applyFill="1" applyBorder="1" applyAlignment="1"/>
    <xf numFmtId="175" fontId="3" fillId="0" borderId="0" xfId="2" applyNumberFormat="1" applyFill="1" applyAlignment="1">
      <alignment horizontal="right"/>
    </xf>
    <xf numFmtId="167" fontId="10" fillId="0" borderId="1" xfId="1" applyNumberFormat="1" applyFont="1" applyFill="1" applyBorder="1" applyAlignment="1">
      <alignment horizontal="right" indent="1"/>
    </xf>
    <xf numFmtId="173" fontId="3" fillId="0" borderId="25" xfId="1" applyNumberFormat="1" applyFill="1" applyBorder="1" applyAlignment="1"/>
    <xf numFmtId="173" fontId="3" fillId="0" borderId="26" xfId="1" applyNumberFormat="1" applyFill="1" applyBorder="1" applyAlignment="1"/>
    <xf numFmtId="173" fontId="3" fillId="0" borderId="1" xfId="1" applyNumberFormat="1" applyFill="1" applyBorder="1" applyAlignment="1"/>
    <xf numFmtId="0" fontId="11" fillId="0" borderId="0" xfId="1" quotePrefix="1" applyFont="1" applyFill="1" applyAlignment="1">
      <alignment horizontal="right"/>
    </xf>
    <xf numFmtId="176" fontId="14" fillId="0" borderId="0" xfId="1" applyNumberFormat="1" applyFont="1" applyFill="1" applyAlignment="1"/>
    <xf numFmtId="167" fontId="15" fillId="0" borderId="27" xfId="1" applyNumberFormat="1" applyFont="1" applyFill="1" applyBorder="1" applyAlignment="1">
      <alignment horizontal="right"/>
    </xf>
    <xf numFmtId="173" fontId="9" fillId="0" borderId="28" xfId="1" applyNumberFormat="1" applyFont="1" applyFill="1" applyBorder="1" applyAlignment="1"/>
    <xf numFmtId="173" fontId="9" fillId="0" borderId="29" xfId="1" applyNumberFormat="1" applyFont="1" applyFill="1" applyBorder="1" applyAlignment="1"/>
    <xf numFmtId="173" fontId="9" fillId="0" borderId="27" xfId="1" applyNumberFormat="1" applyFont="1" applyFill="1" applyBorder="1" applyAlignment="1"/>
    <xf numFmtId="0" fontId="9" fillId="0" borderId="0" xfId="1" applyFont="1" applyFill="1" applyAlignment="1"/>
    <xf numFmtId="170" fontId="9" fillId="0" borderId="13" xfId="1" applyNumberFormat="1" applyFont="1" applyFill="1" applyBorder="1" applyAlignment="1"/>
    <xf numFmtId="0" fontId="16" fillId="0" borderId="30" xfId="1" applyFont="1" applyFill="1" applyBorder="1" applyAlignment="1">
      <alignment horizontal="right"/>
    </xf>
    <xf numFmtId="173" fontId="3" fillId="0" borderId="31" xfId="1" applyNumberFormat="1" applyFill="1" applyBorder="1" applyAlignment="1"/>
    <xf numFmtId="173" fontId="3" fillId="0" borderId="32" xfId="1" applyNumberFormat="1" applyFill="1" applyBorder="1" applyAlignment="1"/>
    <xf numFmtId="173" fontId="3" fillId="0" borderId="33" xfId="1" applyNumberFormat="1" applyFill="1" applyBorder="1" applyAlignment="1"/>
    <xf numFmtId="170" fontId="9" fillId="0" borderId="14" xfId="1" applyNumberFormat="1" applyFont="1" applyFill="1" applyBorder="1" applyAlignment="1"/>
    <xf numFmtId="0" fontId="17" fillId="0" borderId="1" xfId="1" applyFont="1" applyFill="1" applyBorder="1" applyAlignment="1">
      <alignment horizontal="right"/>
    </xf>
    <xf numFmtId="176" fontId="18" fillId="0" borderId="2" xfId="1" applyNumberFormat="1" applyFont="1" applyFill="1" applyBorder="1" applyAlignment="1"/>
    <xf numFmtId="49" fontId="19" fillId="3" borderId="13" xfId="1" applyNumberFormat="1" applyFont="1" applyFill="1" applyBorder="1" applyAlignment="1">
      <alignment horizontal="left"/>
    </xf>
    <xf numFmtId="49" fontId="20" fillId="0" borderId="5" xfId="1" applyNumberFormat="1" applyFont="1" applyFill="1" applyBorder="1" applyAlignment="1">
      <alignment horizontal="left"/>
    </xf>
    <xf numFmtId="173" fontId="3" fillId="0" borderId="0" xfId="1" applyNumberFormat="1" applyAlignment="1"/>
    <xf numFmtId="177" fontId="3" fillId="0" borderId="0" xfId="1" applyNumberFormat="1" applyAlignment="1"/>
    <xf numFmtId="0" fontId="5" fillId="3" borderId="1" xfId="1" applyFont="1" applyFill="1" applyBorder="1" applyAlignment="1">
      <alignment horizontal="left"/>
    </xf>
    <xf numFmtId="170" fontId="5" fillId="0" borderId="0" xfId="1" applyNumberFormat="1" applyFont="1" applyFill="1" applyAlignment="1"/>
    <xf numFmtId="0" fontId="3" fillId="0" borderId="0" xfId="1" applyFill="1" applyAlignment="1">
      <alignment horizontal="right"/>
    </xf>
    <xf numFmtId="178" fontId="3" fillId="0" borderId="0" xfId="2" applyNumberFormat="1" applyFill="1"/>
    <xf numFmtId="170" fontId="9" fillId="0" borderId="15" xfId="1" applyNumberFormat="1" applyFont="1" applyFill="1" applyBorder="1" applyAlignment="1"/>
    <xf numFmtId="167" fontId="3" fillId="0" borderId="5" xfId="1" applyNumberFormat="1" applyFill="1" applyBorder="1" applyAlignment="1">
      <alignment horizontal="right"/>
    </xf>
    <xf numFmtId="170" fontId="9" fillId="0" borderId="0" xfId="1" applyNumberFormat="1" applyFont="1" applyFill="1" applyAlignment="1"/>
    <xf numFmtId="167" fontId="3" fillId="0" borderId="7" xfId="1" applyNumberFormat="1" applyFill="1" applyBorder="1" applyAlignment="1">
      <alignment horizontal="right"/>
    </xf>
    <xf numFmtId="0" fontId="5" fillId="3" borderId="1" xfId="1" applyFont="1" applyFill="1" applyBorder="1" applyAlignment="1"/>
    <xf numFmtId="170" fontId="3" fillId="0" borderId="3" xfId="1" applyNumberFormat="1" applyFill="1" applyBorder="1" applyAlignment="1"/>
    <xf numFmtId="173" fontId="3" fillId="0" borderId="0" xfId="1" applyNumberFormat="1" applyFill="1" applyBorder="1" applyAlignment="1"/>
    <xf numFmtId="173" fontId="3" fillId="0" borderId="34" xfId="1" applyNumberFormat="1" applyFill="1" applyBorder="1" applyAlignment="1"/>
    <xf numFmtId="0" fontId="5" fillId="0" borderId="0" xfId="1" applyFont="1" applyFill="1" applyAlignment="1"/>
    <xf numFmtId="0" fontId="1" fillId="0" borderId="0" xfId="3"/>
    <xf numFmtId="0" fontId="5" fillId="0" borderId="10" xfId="4" applyFont="1" applyBorder="1" applyAlignment="1">
      <alignment horizontal="centerContinuous" vertical="center"/>
    </xf>
    <xf numFmtId="0" fontId="5" fillId="0" borderId="11" xfId="4" quotePrefix="1" applyFont="1" applyBorder="1" applyAlignment="1">
      <alignment horizontal="centerContinuous" vertical="center"/>
    </xf>
    <xf numFmtId="179" fontId="22" fillId="0" borderId="12" xfId="4" applyNumberFormat="1" applyFont="1" applyBorder="1" applyAlignment="1">
      <alignment horizontal="centerContinuous" vertical="center"/>
    </xf>
    <xf numFmtId="0" fontId="5" fillId="0" borderId="1" xfId="4" applyFont="1" applyBorder="1" applyAlignment="1">
      <alignment horizontal="centerContinuous" vertical="center" wrapText="1"/>
    </xf>
    <xf numFmtId="0" fontId="23" fillId="0" borderId="10" xfId="4" applyFont="1" applyBorder="1" applyAlignment="1">
      <alignment horizontal="center" vertical="center"/>
    </xf>
    <xf numFmtId="0" fontId="24" fillId="0" borderId="11" xfId="4" applyFont="1" applyBorder="1" applyAlignment="1">
      <alignment vertical="center"/>
    </xf>
    <xf numFmtId="16" fontId="25" fillId="0" borderId="11" xfId="4" applyNumberFormat="1" applyFont="1" applyBorder="1" applyAlignment="1">
      <alignment horizontal="left" vertical="center"/>
    </xf>
    <xf numFmtId="179" fontId="22" fillId="0" borderId="12" xfId="4" applyNumberFormat="1" applyFont="1" applyBorder="1" applyAlignment="1">
      <alignment horizontal="center" vertical="center"/>
    </xf>
    <xf numFmtId="180" fontId="3" fillId="0" borderId="10" xfId="4" applyNumberFormat="1" applyBorder="1" applyAlignment="1">
      <alignment horizontal="center" vertical="center"/>
    </xf>
    <xf numFmtId="180" fontId="3" fillId="0" borderId="1" xfId="4" applyNumberForma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35" xfId="4" applyFont="1" applyBorder="1" applyAlignment="1">
      <alignment vertical="center"/>
    </xf>
    <xf numFmtId="16" fontId="25" fillId="0" borderId="35" xfId="4" applyNumberFormat="1" applyFont="1" applyBorder="1" applyAlignment="1">
      <alignment horizontal="left" vertical="center"/>
    </xf>
    <xf numFmtId="179" fontId="22" fillId="0" borderId="36" xfId="4" applyNumberFormat="1" applyFont="1" applyBorder="1" applyAlignment="1">
      <alignment horizontal="center" vertical="center"/>
    </xf>
    <xf numFmtId="180" fontId="3" fillId="0" borderId="37" xfId="4" applyNumberFormat="1" applyBorder="1" applyAlignment="1">
      <alignment horizontal="center" vertical="center"/>
    </xf>
    <xf numFmtId="180" fontId="3" fillId="0" borderId="27" xfId="4" applyNumberFormat="1" applyBorder="1" applyAlignment="1">
      <alignment horizontal="center" vertical="center"/>
    </xf>
    <xf numFmtId="0" fontId="25" fillId="0" borderId="5" xfId="4" applyFont="1" applyBorder="1" applyAlignment="1">
      <alignment horizontal="center" vertical="center"/>
    </xf>
    <xf numFmtId="0" fontId="24" fillId="0" borderId="38" xfId="4" applyFont="1" applyBorder="1" applyAlignment="1">
      <alignment vertical="center"/>
    </xf>
    <xf numFmtId="16" fontId="25" fillId="0" borderId="38" xfId="4" applyNumberFormat="1" applyFont="1" applyBorder="1" applyAlignment="1">
      <alignment horizontal="left" vertical="center"/>
    </xf>
    <xf numFmtId="179" fontId="22" fillId="0" borderId="39" xfId="4" applyNumberFormat="1" applyFont="1" applyBorder="1" applyAlignment="1">
      <alignment horizontal="center" vertical="center"/>
    </xf>
    <xf numFmtId="180" fontId="3" fillId="0" borderId="40" xfId="4" applyNumberFormat="1" applyBorder="1" applyAlignment="1">
      <alignment horizontal="center" vertical="center"/>
    </xf>
    <xf numFmtId="180" fontId="3" fillId="0" borderId="41" xfId="4" applyNumberFormat="1" applyBorder="1" applyAlignment="1">
      <alignment horizontal="center" vertical="center"/>
    </xf>
    <xf numFmtId="0" fontId="25" fillId="0" borderId="7" xfId="4" applyFont="1" applyBorder="1" applyAlignment="1">
      <alignment horizontal="center" vertical="center"/>
    </xf>
    <xf numFmtId="0" fontId="24" fillId="0" borderId="42" xfId="4" applyFont="1" applyBorder="1" applyAlignment="1">
      <alignment vertical="center"/>
    </xf>
    <xf numFmtId="16" fontId="25" fillId="0" borderId="42" xfId="4" applyNumberFormat="1" applyFont="1" applyBorder="1" applyAlignment="1">
      <alignment horizontal="left" vertical="center"/>
    </xf>
    <xf numFmtId="179" fontId="22" fillId="0" borderId="43" xfId="4" applyNumberFormat="1" applyFont="1" applyBorder="1" applyAlignment="1">
      <alignment horizontal="center" vertical="center"/>
    </xf>
    <xf numFmtId="180" fontId="3" fillId="0" borderId="44" xfId="4" applyNumberFormat="1" applyBorder="1" applyAlignment="1">
      <alignment horizontal="center" vertical="center"/>
    </xf>
    <xf numFmtId="180" fontId="3" fillId="0" borderId="33" xfId="4" applyNumberFormat="1" applyBorder="1" applyAlignment="1">
      <alignment horizontal="center" vertical="center"/>
    </xf>
    <xf numFmtId="0" fontId="24" fillId="0" borderId="0" xfId="4" applyFont="1" applyAlignment="1">
      <alignment vertical="center"/>
    </xf>
    <xf numFmtId="16" fontId="25" fillId="0" borderId="0" xfId="4" applyNumberFormat="1" applyFont="1" applyAlignment="1">
      <alignment horizontal="left" vertical="center"/>
    </xf>
    <xf numFmtId="179" fontId="22" fillId="0" borderId="6" xfId="4" applyNumberFormat="1" applyFont="1" applyBorder="1" applyAlignment="1">
      <alignment horizontal="center" vertical="center"/>
    </xf>
    <xf numFmtId="180" fontId="3" fillId="0" borderId="5" xfId="4" applyNumberFormat="1" applyBorder="1" applyAlignment="1">
      <alignment horizontal="center" vertical="center"/>
    </xf>
    <xf numFmtId="180" fontId="3" fillId="0" borderId="14" xfId="4" applyNumberFormat="1" applyBorder="1" applyAlignment="1">
      <alignment horizontal="center" vertical="center"/>
    </xf>
    <xf numFmtId="0" fontId="24" fillId="0" borderId="45" xfId="4" applyFont="1" applyBorder="1" applyAlignment="1">
      <alignment vertical="center"/>
    </xf>
    <xf numFmtId="16" fontId="25" fillId="0" borderId="45" xfId="4" applyNumberFormat="1" applyFont="1" applyBorder="1" applyAlignment="1">
      <alignment horizontal="left" vertical="center"/>
    </xf>
    <xf numFmtId="179" fontId="22" fillId="0" borderId="46" xfId="4" applyNumberFormat="1" applyFont="1" applyBorder="1" applyAlignment="1">
      <alignment horizontal="center" vertical="center"/>
    </xf>
    <xf numFmtId="180" fontId="3" fillId="0" borderId="47" xfId="4" applyNumberFormat="1" applyBorder="1" applyAlignment="1">
      <alignment horizontal="center" vertical="center"/>
    </xf>
    <xf numFmtId="180" fontId="3" fillId="0" borderId="20" xfId="4" applyNumberFormat="1" applyBorder="1" applyAlignment="1">
      <alignment horizontal="center" vertical="center"/>
    </xf>
    <xf numFmtId="0" fontId="24" fillId="0" borderId="48" xfId="4" applyFont="1" applyBorder="1" applyAlignment="1">
      <alignment vertical="center"/>
    </xf>
    <xf numFmtId="16" fontId="25" fillId="0" borderId="48" xfId="4" applyNumberFormat="1" applyFont="1" applyBorder="1" applyAlignment="1">
      <alignment horizontal="left" vertical="center"/>
    </xf>
    <xf numFmtId="179" fontId="22" fillId="0" borderId="49" xfId="4" applyNumberFormat="1" applyFont="1" applyBorder="1" applyAlignment="1">
      <alignment horizontal="center" vertical="center"/>
    </xf>
    <xf numFmtId="180" fontId="3" fillId="0" borderId="50" xfId="4" applyNumberFormat="1" applyBorder="1" applyAlignment="1">
      <alignment horizontal="center" vertical="center"/>
    </xf>
    <xf numFmtId="180" fontId="3" fillId="0" borderId="30" xfId="4" applyNumberForma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24" fillId="0" borderId="3" xfId="4" applyFont="1" applyBorder="1" applyAlignment="1">
      <alignment vertical="center"/>
    </xf>
    <xf numFmtId="16" fontId="25" fillId="0" borderId="3" xfId="4" applyNumberFormat="1" applyFont="1" applyBorder="1" applyAlignment="1">
      <alignment horizontal="left" vertical="center"/>
    </xf>
    <xf numFmtId="0" fontId="24" fillId="0" borderId="4" xfId="4" applyFont="1" applyBorder="1" applyAlignment="1">
      <alignment vertical="center"/>
    </xf>
    <xf numFmtId="0" fontId="24" fillId="0" borderId="39" xfId="4" applyFont="1" applyBorder="1" applyAlignment="1">
      <alignment vertical="center"/>
    </xf>
    <xf numFmtId="0" fontId="25" fillId="0" borderId="50" xfId="4" applyFont="1" applyBorder="1" applyAlignment="1">
      <alignment horizontal="center" vertical="center"/>
    </xf>
    <xf numFmtId="0" fontId="3" fillId="0" borderId="0" xfId="4"/>
    <xf numFmtId="0" fontId="25" fillId="0" borderId="40" xfId="4" applyFont="1" applyBorder="1" applyAlignment="1">
      <alignment horizontal="center" vertical="center"/>
    </xf>
    <xf numFmtId="181" fontId="25" fillId="0" borderId="38" xfId="4" applyNumberFormat="1" applyFont="1" applyBorder="1" applyAlignment="1">
      <alignment horizontal="left" vertical="center"/>
    </xf>
    <xf numFmtId="0" fontId="23" fillId="0" borderId="37" xfId="4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3" fontId="3" fillId="0" borderId="40" xfId="4" applyNumberFormat="1" applyBorder="1" applyAlignment="1">
      <alignment horizontal="center" vertical="center"/>
    </xf>
    <xf numFmtId="0" fontId="23" fillId="0" borderId="42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14" fontId="23" fillId="0" borderId="40" xfId="4" applyNumberFormat="1" applyFont="1" applyBorder="1" applyAlignment="1">
      <alignment horizontal="center" vertical="center"/>
    </xf>
    <xf numFmtId="14" fontId="23" fillId="0" borderId="44" xfId="4" applyNumberFormat="1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5" fillId="0" borderId="10" xfId="4" quotePrefix="1" applyFont="1" applyBorder="1" applyAlignment="1">
      <alignment horizontal="centerContinuous" vertical="center" wrapText="1"/>
    </xf>
    <xf numFmtId="0" fontId="5" fillId="0" borderId="0" xfId="3" applyFont="1" applyAlignment="1">
      <alignment horizontal="center"/>
    </xf>
    <xf numFmtId="0" fontId="26" fillId="0" borderId="0" xfId="3" applyFont="1"/>
    <xf numFmtId="0" fontId="21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2" borderId="6" xfId="1" quotePrefix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67" fontId="5" fillId="3" borderId="2" xfId="1" quotePrefix="1" applyNumberFormat="1" applyFont="1" applyFill="1" applyBorder="1" applyAlignment="1">
      <alignment horizontal="center" vertical="center" wrapText="1"/>
    </xf>
    <xf numFmtId="167" fontId="5" fillId="3" borderId="3" xfId="1" quotePrefix="1" applyNumberFormat="1" applyFont="1" applyFill="1" applyBorder="1" applyAlignment="1">
      <alignment horizontal="center" vertical="center"/>
    </xf>
    <xf numFmtId="167" fontId="5" fillId="3" borderId="4" xfId="1" quotePrefix="1" applyNumberFormat="1" applyFont="1" applyFill="1" applyBorder="1" applyAlignment="1">
      <alignment horizontal="center" vertical="center"/>
    </xf>
    <xf numFmtId="167" fontId="5" fillId="3" borderId="5" xfId="1" quotePrefix="1" applyNumberFormat="1" applyFont="1" applyFill="1" applyBorder="1" applyAlignment="1">
      <alignment horizontal="center" vertical="center"/>
    </xf>
    <xf numFmtId="167" fontId="5" fillId="3" borderId="0" xfId="1" quotePrefix="1" applyNumberFormat="1" applyFont="1" applyFill="1" applyBorder="1" applyAlignment="1">
      <alignment horizontal="center" vertical="center"/>
    </xf>
    <xf numFmtId="167" fontId="5" fillId="3" borderId="6" xfId="1" quotePrefix="1" applyNumberFormat="1" applyFont="1" applyFill="1" applyBorder="1" applyAlignment="1">
      <alignment horizontal="center" vertical="center"/>
    </xf>
    <xf numFmtId="167" fontId="5" fillId="3" borderId="7" xfId="1" quotePrefix="1" applyNumberFormat="1" applyFont="1" applyFill="1" applyBorder="1" applyAlignment="1">
      <alignment horizontal="center" vertical="center"/>
    </xf>
    <xf numFmtId="167" fontId="5" fillId="3" borderId="8" xfId="1" quotePrefix="1" applyNumberFormat="1" applyFont="1" applyFill="1" applyBorder="1" applyAlignment="1">
      <alignment horizontal="center" vertical="center"/>
    </xf>
    <xf numFmtId="167" fontId="5" fillId="3" borderId="9" xfId="1" quotePrefix="1" applyNumberFormat="1" applyFont="1" applyFill="1" applyBorder="1" applyAlignment="1">
      <alignment horizontal="center" vertical="center"/>
    </xf>
    <xf numFmtId="180" fontId="3" fillId="0" borderId="47" xfId="4" applyNumberFormat="1" applyFont="1" applyBorder="1" applyAlignment="1">
      <alignment horizontal="center" vertical="center"/>
    </xf>
    <xf numFmtId="180" fontId="3" fillId="0" borderId="20" xfId="4" applyNumberFormat="1" applyFont="1" applyBorder="1" applyAlignment="1">
      <alignment horizontal="center" vertical="center"/>
    </xf>
    <xf numFmtId="0" fontId="23" fillId="0" borderId="3" xfId="4" applyFont="1" applyBorder="1" applyAlignment="1">
      <alignment horizontal="center" vertical="center"/>
    </xf>
    <xf numFmtId="180" fontId="3" fillId="0" borderId="37" xfId="4" applyNumberFormat="1" applyFont="1" applyBorder="1" applyAlignment="1">
      <alignment horizontal="center" vertical="center"/>
    </xf>
    <xf numFmtId="180" fontId="3" fillId="0" borderId="27" xfId="4" applyNumberFormat="1" applyFont="1" applyBorder="1" applyAlignment="1">
      <alignment horizontal="center" vertical="center"/>
    </xf>
    <xf numFmtId="180" fontId="3" fillId="0" borderId="7" xfId="4" applyNumberFormat="1" applyFont="1" applyBorder="1" applyAlignment="1">
      <alignment horizontal="center" vertical="center"/>
    </xf>
    <xf numFmtId="180" fontId="3" fillId="0" borderId="15" xfId="4" applyNumberFormat="1" applyFont="1" applyBorder="1" applyAlignment="1">
      <alignment horizontal="center" vertical="center"/>
    </xf>
  </cellXfs>
  <cellStyles count="5">
    <cellStyle name="Milliers_Ventes par depots par op 13x" xfId="2" xr:uid="{32C06582-D074-491B-A22E-809317C1C20B}"/>
    <cellStyle name="Normal" xfId="0" builtinId="0"/>
    <cellStyle name="Normal 2" xfId="1" xr:uid="{26CA88DE-7EB3-44AB-B855-207258A45448}"/>
    <cellStyle name="Normal 3" xfId="3" xr:uid="{5C5802D8-792F-4B73-A985-6F45C85DA211}"/>
    <cellStyle name="Normal_Feuil1" xfId="4" xr:uid="{F27C0CAF-982F-4BFA-937B-AAB7B4AFC252}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75766"/>
      <color rgb="FFB482DA"/>
      <color rgb="FF9751CB"/>
      <color rgb="FFA89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762066</xdr:colOff>
      <xdr:row>6</xdr:row>
      <xdr:rowOff>46583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20F5D42-E4A9-44CA-83D7-270FC069D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762066" cy="1170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DEB51-13FA-4D0C-9140-2719333E3F72}">
  <dimension ref="A2:H175"/>
  <sheetViews>
    <sheetView showGridLines="0" tabSelected="1" workbookViewId="0">
      <selection activeCell="I8" sqref="I8"/>
    </sheetView>
  </sheetViews>
  <sheetFormatPr baseColWidth="10" defaultRowHeight="15" x14ac:dyDescent="0.25"/>
  <cols>
    <col min="1" max="1" width="14.42578125" style="71" customWidth="1"/>
    <col min="2" max="2" width="3" style="71" bestFit="1" customWidth="1"/>
    <col min="3" max="3" width="7.7109375" style="71" bestFit="1" customWidth="1"/>
    <col min="4" max="4" width="3.5703125" style="71" bestFit="1" customWidth="1"/>
    <col min="5" max="5" width="16.140625" style="71" bestFit="1" customWidth="1"/>
    <col min="6" max="6" width="17.42578125" style="71" bestFit="1" customWidth="1"/>
    <col min="7" max="7" width="16.28515625" style="71" bestFit="1" customWidth="1"/>
    <col min="8" max="16384" width="11.42578125" style="71"/>
  </cols>
  <sheetData>
    <row r="2" spans="1:8" x14ac:dyDescent="0.25">
      <c r="A2" s="138" t="s">
        <v>33</v>
      </c>
      <c r="B2" s="138"/>
      <c r="C2" s="138"/>
      <c r="D2" s="138"/>
      <c r="E2" s="138"/>
      <c r="F2" s="138"/>
      <c r="G2" s="138"/>
      <c r="H2" s="138"/>
    </row>
    <row r="4" spans="1:8" x14ac:dyDescent="0.25">
      <c r="A4" s="139" t="s">
        <v>34</v>
      </c>
      <c r="B4" s="139"/>
      <c r="C4" s="139"/>
      <c r="D4" s="139"/>
      <c r="E4" s="139"/>
      <c r="F4" s="139"/>
      <c r="G4" s="139"/>
      <c r="H4" s="139"/>
    </row>
    <row r="5" spans="1:8" x14ac:dyDescent="0.25">
      <c r="A5" s="136"/>
      <c r="B5" s="136"/>
      <c r="C5" s="136"/>
      <c r="D5" s="136"/>
      <c r="E5" s="136"/>
      <c r="F5" s="136"/>
      <c r="G5" s="136"/>
      <c r="H5" s="136"/>
    </row>
    <row r="8" spans="1:8" ht="18.75" customHeight="1" x14ac:dyDescent="0.25">
      <c r="A8" s="72" t="s">
        <v>0</v>
      </c>
      <c r="B8" s="73"/>
      <c r="C8" s="73"/>
      <c r="D8" s="74"/>
      <c r="E8" s="135" t="s">
        <v>3</v>
      </c>
      <c r="F8" s="135" t="s">
        <v>4</v>
      </c>
      <c r="G8" s="135" t="s">
        <v>5</v>
      </c>
      <c r="H8" s="75" t="s">
        <v>6</v>
      </c>
    </row>
    <row r="9" spans="1:8" x14ac:dyDescent="0.25">
      <c r="A9" s="76">
        <v>1996</v>
      </c>
      <c r="B9" s="77" t="s">
        <v>35</v>
      </c>
      <c r="C9" s="78">
        <v>35397</v>
      </c>
      <c r="D9" s="79"/>
      <c r="E9" s="80">
        <v>436</v>
      </c>
      <c r="F9" s="80">
        <v>372</v>
      </c>
      <c r="G9" s="80">
        <v>268</v>
      </c>
      <c r="H9" s="81">
        <v>300</v>
      </c>
    </row>
    <row r="10" spans="1:8" x14ac:dyDescent="0.25">
      <c r="A10" s="82">
        <v>1997</v>
      </c>
      <c r="B10" s="83" t="s">
        <v>36</v>
      </c>
      <c r="C10" s="84">
        <v>35448</v>
      </c>
      <c r="D10" s="85"/>
      <c r="E10" s="86">
        <v>444</v>
      </c>
      <c r="F10" s="86">
        <v>380</v>
      </c>
      <c r="G10" s="86">
        <v>276</v>
      </c>
      <c r="H10" s="87">
        <v>308</v>
      </c>
    </row>
    <row r="11" spans="1:8" x14ac:dyDescent="0.25">
      <c r="A11" s="88"/>
      <c r="B11" s="89" t="s">
        <v>36</v>
      </c>
      <c r="C11" s="90">
        <v>35511</v>
      </c>
      <c r="D11" s="91"/>
      <c r="E11" s="92">
        <v>456</v>
      </c>
      <c r="F11" s="92">
        <v>390</v>
      </c>
      <c r="G11" s="92">
        <v>284</v>
      </c>
      <c r="H11" s="93">
        <v>318</v>
      </c>
    </row>
    <row r="12" spans="1:8" x14ac:dyDescent="0.25">
      <c r="A12" s="94"/>
      <c r="B12" s="95" t="s">
        <v>35</v>
      </c>
      <c r="C12" s="96">
        <v>35558</v>
      </c>
      <c r="D12" s="97"/>
      <c r="E12" s="98">
        <v>476</v>
      </c>
      <c r="F12" s="98">
        <v>400</v>
      </c>
      <c r="G12" s="98">
        <v>300</v>
      </c>
      <c r="H12" s="99">
        <v>330</v>
      </c>
    </row>
    <row r="13" spans="1:8" x14ac:dyDescent="0.25">
      <c r="A13" s="82">
        <v>1998</v>
      </c>
      <c r="B13" s="100" t="s">
        <v>36</v>
      </c>
      <c r="C13" s="101">
        <v>35819</v>
      </c>
      <c r="D13" s="102"/>
      <c r="E13" s="103">
        <v>506</v>
      </c>
      <c r="F13" s="103">
        <v>424</v>
      </c>
      <c r="G13" s="103">
        <v>300</v>
      </c>
      <c r="H13" s="104">
        <v>350</v>
      </c>
    </row>
    <row r="14" spans="1:8" x14ac:dyDescent="0.25">
      <c r="A14" s="94"/>
      <c r="B14" s="95" t="s">
        <v>37</v>
      </c>
      <c r="C14" s="96">
        <v>35872</v>
      </c>
      <c r="D14" s="97"/>
      <c r="E14" s="98">
        <v>506</v>
      </c>
      <c r="F14" s="98">
        <v>418</v>
      </c>
      <c r="G14" s="98">
        <v>292</v>
      </c>
      <c r="H14" s="99">
        <v>340</v>
      </c>
    </row>
    <row r="15" spans="1:8" x14ac:dyDescent="0.25">
      <c r="A15" s="82">
        <v>1999</v>
      </c>
      <c r="B15" s="105" t="s">
        <v>38</v>
      </c>
      <c r="C15" s="106">
        <v>36254</v>
      </c>
      <c r="D15" s="107"/>
      <c r="E15" s="108">
        <v>528</v>
      </c>
      <c r="F15" s="108">
        <v>436</v>
      </c>
      <c r="G15" s="108">
        <v>304</v>
      </c>
      <c r="H15" s="109">
        <v>354</v>
      </c>
    </row>
    <row r="16" spans="1:8" x14ac:dyDescent="0.25">
      <c r="A16" s="88"/>
      <c r="B16" s="89" t="s">
        <v>38</v>
      </c>
      <c r="C16" s="90">
        <v>36303</v>
      </c>
      <c r="D16" s="91"/>
      <c r="E16" s="92">
        <v>582</v>
      </c>
      <c r="F16" s="92">
        <v>458</v>
      </c>
      <c r="G16" s="92">
        <v>304</v>
      </c>
      <c r="H16" s="93">
        <v>354</v>
      </c>
    </row>
    <row r="17" spans="1:8" x14ac:dyDescent="0.25">
      <c r="A17" s="88"/>
      <c r="B17" s="110" t="s">
        <v>37</v>
      </c>
      <c r="C17" s="111">
        <v>36362</v>
      </c>
      <c r="D17" s="112"/>
      <c r="E17" s="113">
        <v>670</v>
      </c>
      <c r="F17" s="113">
        <v>496</v>
      </c>
      <c r="G17" s="113">
        <v>326</v>
      </c>
      <c r="H17" s="114">
        <v>368</v>
      </c>
    </row>
    <row r="18" spans="1:8" x14ac:dyDescent="0.25">
      <c r="A18" s="94"/>
      <c r="B18" s="95" t="s">
        <v>36</v>
      </c>
      <c r="C18" s="96">
        <v>36484</v>
      </c>
      <c r="D18" s="97"/>
      <c r="E18" s="98">
        <v>796</v>
      </c>
      <c r="F18" s="98">
        <v>590</v>
      </c>
      <c r="G18" s="98">
        <v>370</v>
      </c>
      <c r="H18" s="99">
        <v>422</v>
      </c>
    </row>
    <row r="19" spans="1:8" x14ac:dyDescent="0.25">
      <c r="A19" s="82">
        <v>2000</v>
      </c>
      <c r="B19" s="105" t="s">
        <v>36</v>
      </c>
      <c r="C19" s="106">
        <v>36603</v>
      </c>
      <c r="D19" s="107"/>
      <c r="E19" s="108">
        <v>1000</v>
      </c>
      <c r="F19" s="108">
        <v>680</v>
      </c>
      <c r="G19" s="108">
        <v>420</v>
      </c>
      <c r="H19" s="109">
        <v>480</v>
      </c>
    </row>
    <row r="20" spans="1:8" x14ac:dyDescent="0.25">
      <c r="A20" s="88"/>
      <c r="B20" s="105" t="s">
        <v>39</v>
      </c>
      <c r="C20" s="106">
        <v>36767</v>
      </c>
      <c r="D20" s="107"/>
      <c r="E20" s="108">
        <v>1020</v>
      </c>
      <c r="F20" s="108">
        <v>768</v>
      </c>
      <c r="G20" s="108">
        <v>460</v>
      </c>
      <c r="H20" s="109">
        <v>550</v>
      </c>
    </row>
    <row r="21" spans="1:8" x14ac:dyDescent="0.25">
      <c r="A21" s="94"/>
      <c r="B21" s="95" t="s">
        <v>36</v>
      </c>
      <c r="C21" s="96">
        <v>36813</v>
      </c>
      <c r="D21" s="97"/>
      <c r="E21" s="98">
        <v>1100</v>
      </c>
      <c r="F21" s="98">
        <v>840</v>
      </c>
      <c r="G21" s="98">
        <v>500</v>
      </c>
      <c r="H21" s="99">
        <v>600</v>
      </c>
    </row>
    <row r="22" spans="1:8" x14ac:dyDescent="0.25">
      <c r="A22" s="82">
        <v>2001</v>
      </c>
      <c r="B22" s="105" t="s">
        <v>37</v>
      </c>
      <c r="C22" s="106">
        <v>37048</v>
      </c>
      <c r="D22" s="107"/>
      <c r="E22" s="108">
        <v>1120</v>
      </c>
      <c r="F22" s="108">
        <v>920</v>
      </c>
      <c r="G22" s="108">
        <v>500</v>
      </c>
      <c r="H22" s="109">
        <v>600</v>
      </c>
    </row>
    <row r="23" spans="1:8" x14ac:dyDescent="0.25">
      <c r="A23" s="88"/>
      <c r="B23" s="105" t="s">
        <v>36</v>
      </c>
      <c r="C23" s="106">
        <v>37100</v>
      </c>
      <c r="D23" s="107"/>
      <c r="E23" s="108">
        <v>1080</v>
      </c>
      <c r="F23" s="108">
        <v>880</v>
      </c>
      <c r="G23" s="108">
        <v>500</v>
      </c>
      <c r="H23" s="109">
        <v>600</v>
      </c>
    </row>
    <row r="24" spans="1:8" x14ac:dyDescent="0.25">
      <c r="A24" s="88"/>
      <c r="B24" s="105" t="s">
        <v>36</v>
      </c>
      <c r="C24" s="106">
        <v>37135</v>
      </c>
      <c r="D24" s="107"/>
      <c r="E24" s="108">
        <v>1060</v>
      </c>
      <c r="F24" s="108">
        <v>860</v>
      </c>
      <c r="G24" s="108">
        <v>500</v>
      </c>
      <c r="H24" s="109">
        <v>600</v>
      </c>
    </row>
    <row r="25" spans="1:8" x14ac:dyDescent="0.25">
      <c r="A25" s="94"/>
      <c r="B25" s="95" t="s">
        <v>36</v>
      </c>
      <c r="C25" s="96">
        <v>37226</v>
      </c>
      <c r="D25" s="97"/>
      <c r="E25" s="98">
        <v>1024</v>
      </c>
      <c r="F25" s="98">
        <v>826</v>
      </c>
      <c r="G25" s="98">
        <v>480</v>
      </c>
      <c r="H25" s="99">
        <v>580</v>
      </c>
    </row>
    <row r="26" spans="1:8" x14ac:dyDescent="0.25">
      <c r="A26" s="82">
        <v>2002</v>
      </c>
      <c r="B26" s="83" t="s">
        <v>39</v>
      </c>
      <c r="C26" s="84">
        <v>37257</v>
      </c>
      <c r="D26" s="85"/>
      <c r="E26" s="86">
        <v>1000</v>
      </c>
      <c r="F26" s="86">
        <v>802</v>
      </c>
      <c r="G26" s="86">
        <v>464</v>
      </c>
      <c r="H26" s="87">
        <v>544</v>
      </c>
    </row>
    <row r="27" spans="1:8" x14ac:dyDescent="0.25">
      <c r="A27" s="88"/>
      <c r="B27" s="100" t="s">
        <v>40</v>
      </c>
      <c r="C27" s="101">
        <v>37347</v>
      </c>
      <c r="D27" s="102"/>
      <c r="E27" s="103">
        <v>1000</v>
      </c>
      <c r="F27" s="103">
        <v>802</v>
      </c>
      <c r="G27" s="103">
        <v>464</v>
      </c>
      <c r="H27" s="104">
        <v>550</v>
      </c>
    </row>
    <row r="28" spans="1:8" x14ac:dyDescent="0.25">
      <c r="A28" s="88"/>
      <c r="B28" s="110" t="s">
        <v>36</v>
      </c>
      <c r="C28" s="111">
        <v>37380</v>
      </c>
      <c r="D28" s="112"/>
      <c r="E28" s="113">
        <v>1186</v>
      </c>
      <c r="F28" s="113">
        <v>980</v>
      </c>
      <c r="G28" s="113">
        <v>538</v>
      </c>
      <c r="H28" s="114">
        <v>700</v>
      </c>
    </row>
    <row r="29" spans="1:8" x14ac:dyDescent="0.25">
      <c r="A29" s="88"/>
      <c r="B29" s="110" t="s">
        <v>39</v>
      </c>
      <c r="C29" s="111">
        <v>37432</v>
      </c>
      <c r="D29" s="112"/>
      <c r="E29" s="113">
        <v>1280</v>
      </c>
      <c r="F29" s="113">
        <v>1070</v>
      </c>
      <c r="G29" s="113">
        <v>588</v>
      </c>
      <c r="H29" s="114">
        <v>850</v>
      </c>
    </row>
    <row r="30" spans="1:8" x14ac:dyDescent="0.25">
      <c r="A30" s="94"/>
      <c r="B30" s="95" t="s">
        <v>35</v>
      </c>
      <c r="C30" s="96">
        <v>37469</v>
      </c>
      <c r="D30" s="97"/>
      <c r="E30" s="98">
        <v>1378</v>
      </c>
      <c r="F30" s="98">
        <v>1104</v>
      </c>
      <c r="G30" s="98">
        <v>582</v>
      </c>
      <c r="H30" s="99">
        <v>826</v>
      </c>
    </row>
    <row r="31" spans="1:8" x14ac:dyDescent="0.25">
      <c r="A31" s="82">
        <v>2003</v>
      </c>
      <c r="B31" s="83" t="s">
        <v>36</v>
      </c>
      <c r="C31" s="84">
        <v>37681</v>
      </c>
      <c r="D31" s="85"/>
      <c r="E31" s="86">
        <v>1372</v>
      </c>
      <c r="F31" s="86">
        <v>1098</v>
      </c>
      <c r="G31" s="86">
        <v>584</v>
      </c>
      <c r="H31" s="87">
        <v>800</v>
      </c>
    </row>
    <row r="32" spans="1:8" x14ac:dyDescent="0.25">
      <c r="A32" s="88"/>
      <c r="B32" s="89" t="s">
        <v>39</v>
      </c>
      <c r="C32" s="90">
        <v>37712</v>
      </c>
      <c r="D32" s="91"/>
      <c r="E32" s="92">
        <v>1350</v>
      </c>
      <c r="F32" s="92">
        <v>1084</v>
      </c>
      <c r="G32" s="92">
        <v>598</v>
      </c>
      <c r="H32" s="93">
        <v>832</v>
      </c>
    </row>
    <row r="33" spans="1:8" x14ac:dyDescent="0.25">
      <c r="A33" s="88"/>
      <c r="B33" s="89" t="s">
        <v>35</v>
      </c>
      <c r="C33" s="90">
        <v>37742</v>
      </c>
      <c r="D33" s="91"/>
      <c r="E33" s="92">
        <v>1328</v>
      </c>
      <c r="F33" s="92">
        <v>1062</v>
      </c>
      <c r="G33" s="92">
        <v>542</v>
      </c>
      <c r="H33" s="93">
        <v>778</v>
      </c>
    </row>
    <row r="34" spans="1:8" x14ac:dyDescent="0.25">
      <c r="A34" s="88"/>
      <c r="B34" s="89" t="s">
        <v>38</v>
      </c>
      <c r="C34" s="90">
        <v>37773</v>
      </c>
      <c r="D34" s="91"/>
      <c r="E34" s="92">
        <v>1268</v>
      </c>
      <c r="F34" s="92">
        <v>1002</v>
      </c>
      <c r="G34" s="92">
        <v>504</v>
      </c>
      <c r="H34" s="93">
        <v>714</v>
      </c>
    </row>
    <row r="35" spans="1:8" x14ac:dyDescent="0.25">
      <c r="A35" s="88"/>
      <c r="B35" s="110" t="s">
        <v>39</v>
      </c>
      <c r="C35" s="111">
        <v>37803</v>
      </c>
      <c r="D35" s="112"/>
      <c r="E35" s="113">
        <v>1260</v>
      </c>
      <c r="F35" s="113">
        <v>994</v>
      </c>
      <c r="G35" s="113">
        <v>486</v>
      </c>
      <c r="H35" s="114">
        <v>692</v>
      </c>
    </row>
    <row r="36" spans="1:8" x14ac:dyDescent="0.25">
      <c r="A36" s="88"/>
      <c r="B36" s="110" t="s">
        <v>41</v>
      </c>
      <c r="C36" s="111">
        <v>37834</v>
      </c>
      <c r="D36" s="112"/>
      <c r="E36" s="113">
        <v>1292</v>
      </c>
      <c r="F36" s="113">
        <v>1024</v>
      </c>
      <c r="G36" s="113">
        <v>492</v>
      </c>
      <c r="H36" s="114">
        <v>700</v>
      </c>
    </row>
    <row r="37" spans="1:8" x14ac:dyDescent="0.25">
      <c r="A37" s="88"/>
      <c r="B37" s="110" t="s">
        <v>40</v>
      </c>
      <c r="C37" s="111">
        <v>37865</v>
      </c>
      <c r="D37" s="112"/>
      <c r="E37" s="113">
        <v>1322</v>
      </c>
      <c r="F37" s="113">
        <v>1054</v>
      </c>
      <c r="G37" s="113">
        <v>524</v>
      </c>
      <c r="H37" s="114">
        <v>726</v>
      </c>
    </row>
    <row r="38" spans="1:8" x14ac:dyDescent="0.25">
      <c r="A38" s="88"/>
      <c r="B38" s="110" t="s">
        <v>37</v>
      </c>
      <c r="C38" s="111">
        <v>37895</v>
      </c>
      <c r="D38" s="112"/>
      <c r="E38" s="113">
        <v>1314</v>
      </c>
      <c r="F38" s="113">
        <v>1046</v>
      </c>
      <c r="G38" s="113">
        <v>526</v>
      </c>
      <c r="H38" s="114">
        <v>738</v>
      </c>
    </row>
    <row r="39" spans="1:8" x14ac:dyDescent="0.25">
      <c r="A39" s="88"/>
      <c r="B39" s="110" t="s">
        <v>36</v>
      </c>
      <c r="C39" s="111">
        <v>37926</v>
      </c>
      <c r="D39" s="112"/>
      <c r="E39" s="113">
        <v>1268</v>
      </c>
      <c r="F39" s="113">
        <v>1002</v>
      </c>
      <c r="G39" s="113">
        <v>516</v>
      </c>
      <c r="H39" s="114">
        <v>718</v>
      </c>
    </row>
    <row r="40" spans="1:8" x14ac:dyDescent="0.25">
      <c r="A40" s="94"/>
      <c r="B40" s="95" t="s">
        <v>40</v>
      </c>
      <c r="C40" s="96">
        <v>37956</v>
      </c>
      <c r="D40" s="97"/>
      <c r="E40" s="98">
        <v>1274</v>
      </c>
      <c r="F40" s="98">
        <v>1008</v>
      </c>
      <c r="G40" s="98">
        <v>536</v>
      </c>
      <c r="H40" s="99">
        <v>734</v>
      </c>
    </row>
    <row r="41" spans="1:8" x14ac:dyDescent="0.25">
      <c r="A41" s="82">
        <v>2004</v>
      </c>
      <c r="B41" s="83" t="s">
        <v>35</v>
      </c>
      <c r="C41" s="84">
        <v>37987</v>
      </c>
      <c r="D41" s="84"/>
      <c r="E41" s="86">
        <v>1276</v>
      </c>
      <c r="F41" s="86">
        <v>1008</v>
      </c>
      <c r="G41" s="86">
        <v>548</v>
      </c>
      <c r="H41" s="87">
        <v>744</v>
      </c>
    </row>
    <row r="42" spans="1:8" x14ac:dyDescent="0.25">
      <c r="A42" s="115"/>
      <c r="B42" s="89" t="s">
        <v>38</v>
      </c>
      <c r="C42" s="90">
        <v>38018</v>
      </c>
      <c r="D42" s="90"/>
      <c r="E42" s="92">
        <v>1312</v>
      </c>
      <c r="F42" s="92">
        <v>1044</v>
      </c>
      <c r="G42" s="92">
        <v>570</v>
      </c>
      <c r="H42" s="93">
        <v>788</v>
      </c>
    </row>
    <row r="43" spans="1:8" x14ac:dyDescent="0.25">
      <c r="A43" s="115"/>
      <c r="B43" s="89" t="s">
        <v>35</v>
      </c>
      <c r="C43" s="90">
        <v>38071</v>
      </c>
      <c r="D43" s="90"/>
      <c r="E43" s="92">
        <v>1478</v>
      </c>
      <c r="F43" s="92">
        <v>1208</v>
      </c>
      <c r="G43" s="92">
        <v>648</v>
      </c>
      <c r="H43" s="93">
        <v>896</v>
      </c>
    </row>
    <row r="44" spans="1:8" x14ac:dyDescent="0.25">
      <c r="A44" s="115"/>
      <c r="B44" s="89" t="s">
        <v>40</v>
      </c>
      <c r="C44" s="90">
        <v>38110</v>
      </c>
      <c r="D44" s="90"/>
      <c r="E44" s="92">
        <v>1646</v>
      </c>
      <c r="F44" s="92">
        <v>1320</v>
      </c>
      <c r="G44" s="92">
        <v>690</v>
      </c>
      <c r="H44" s="93">
        <v>982</v>
      </c>
    </row>
    <row r="45" spans="1:8" x14ac:dyDescent="0.25">
      <c r="A45" s="115"/>
      <c r="B45" s="89" t="s">
        <v>38</v>
      </c>
      <c r="C45" s="90">
        <v>38123</v>
      </c>
      <c r="D45" s="90"/>
      <c r="E45" s="92">
        <v>1780</v>
      </c>
      <c r="F45" s="92">
        <v>1424</v>
      </c>
      <c r="G45" s="92">
        <v>740</v>
      </c>
      <c r="H45" s="93">
        <v>1070</v>
      </c>
    </row>
    <row r="46" spans="1:8" x14ac:dyDescent="0.25">
      <c r="A46" s="115"/>
      <c r="B46" s="89" t="s">
        <v>38</v>
      </c>
      <c r="C46" s="90">
        <v>38144</v>
      </c>
      <c r="D46" s="90"/>
      <c r="E46" s="92">
        <v>2380</v>
      </c>
      <c r="F46" s="92">
        <v>1690</v>
      </c>
      <c r="G46" s="92">
        <v>740</v>
      </c>
      <c r="H46" s="93">
        <v>1280</v>
      </c>
    </row>
    <row r="47" spans="1:8" x14ac:dyDescent="0.25">
      <c r="A47" s="115"/>
      <c r="B47" s="89" t="s">
        <v>39</v>
      </c>
      <c r="C47" s="90">
        <v>38195</v>
      </c>
      <c r="D47" s="91"/>
      <c r="E47" s="92">
        <v>1980</v>
      </c>
      <c r="F47" s="92">
        <v>1798</v>
      </c>
      <c r="G47" s="92">
        <v>890</v>
      </c>
      <c r="H47" s="93">
        <v>1354</v>
      </c>
    </row>
    <row r="48" spans="1:8" x14ac:dyDescent="0.25">
      <c r="A48" s="115"/>
      <c r="B48" s="89" t="s">
        <v>35</v>
      </c>
      <c r="C48" s="90">
        <v>38288</v>
      </c>
      <c r="D48" s="91"/>
      <c r="E48" s="92">
        <v>2038</v>
      </c>
      <c r="F48" s="92">
        <v>1800</v>
      </c>
      <c r="G48" s="92">
        <v>1054</v>
      </c>
      <c r="H48" s="93">
        <v>1545</v>
      </c>
    </row>
    <row r="49" spans="1:8" x14ac:dyDescent="0.25">
      <c r="A49" s="116"/>
      <c r="B49" s="95" t="s">
        <v>37</v>
      </c>
      <c r="C49" s="96">
        <v>38343</v>
      </c>
      <c r="D49" s="97"/>
      <c r="E49" s="98">
        <v>1980</v>
      </c>
      <c r="F49" s="98">
        <v>1738</v>
      </c>
      <c r="G49" s="98">
        <v>1020</v>
      </c>
      <c r="H49" s="99">
        <v>1478</v>
      </c>
    </row>
    <row r="50" spans="1:8" x14ac:dyDescent="0.25">
      <c r="A50" s="82">
        <v>2005</v>
      </c>
      <c r="B50" s="83" t="s">
        <v>40</v>
      </c>
      <c r="C50" s="84">
        <v>38453</v>
      </c>
      <c r="D50" s="85"/>
      <c r="E50" s="86">
        <v>2090</v>
      </c>
      <c r="F50" s="86">
        <v>1790</v>
      </c>
      <c r="G50" s="86">
        <v>1230</v>
      </c>
      <c r="H50" s="87">
        <v>1596</v>
      </c>
    </row>
    <row r="51" spans="1:8" x14ac:dyDescent="0.25">
      <c r="A51" s="115"/>
      <c r="B51" s="89" t="s">
        <v>38</v>
      </c>
      <c r="C51" s="90">
        <v>38557</v>
      </c>
      <c r="D51" s="91"/>
      <c r="E51" s="92">
        <v>2230</v>
      </c>
      <c r="F51" s="92">
        <v>1920</v>
      </c>
      <c r="G51" s="92">
        <v>1340</v>
      </c>
      <c r="H51" s="93">
        <v>1730</v>
      </c>
    </row>
    <row r="52" spans="1:8" x14ac:dyDescent="0.25">
      <c r="A52" s="115"/>
      <c r="B52" s="89" t="s">
        <v>37</v>
      </c>
      <c r="C52" s="90">
        <v>38623</v>
      </c>
      <c r="D52" s="91"/>
      <c r="E52" s="92">
        <v>2300</v>
      </c>
      <c r="F52" s="92">
        <v>1985</v>
      </c>
      <c r="G52" s="92">
        <v>1410</v>
      </c>
      <c r="H52" s="93">
        <v>1720</v>
      </c>
    </row>
    <row r="53" spans="1:8" x14ac:dyDescent="0.25">
      <c r="A53" s="115"/>
      <c r="B53" s="89" t="s">
        <v>40</v>
      </c>
      <c r="C53" s="90">
        <v>38649</v>
      </c>
      <c r="D53" s="91"/>
      <c r="E53" s="92">
        <v>2500</v>
      </c>
      <c r="F53" s="92">
        <v>2150</v>
      </c>
      <c r="G53" s="92">
        <v>1530</v>
      </c>
      <c r="H53" s="93">
        <v>1830</v>
      </c>
    </row>
    <row r="54" spans="1:8" x14ac:dyDescent="0.25">
      <c r="A54" s="115"/>
      <c r="B54" s="89" t="s">
        <v>39</v>
      </c>
      <c r="C54" s="90">
        <v>38685</v>
      </c>
      <c r="D54" s="91"/>
      <c r="E54" s="92">
        <v>2500</v>
      </c>
      <c r="F54" s="92">
        <v>2030</v>
      </c>
      <c r="G54" s="92">
        <v>1420</v>
      </c>
      <c r="H54" s="93">
        <v>1720</v>
      </c>
    </row>
    <row r="55" spans="1:8" x14ac:dyDescent="0.25">
      <c r="A55" s="116"/>
      <c r="B55" s="95" t="s">
        <v>39</v>
      </c>
      <c r="C55" s="96">
        <v>38713</v>
      </c>
      <c r="D55" s="97"/>
      <c r="E55" s="98">
        <v>2350</v>
      </c>
      <c r="F55" s="98">
        <v>1930</v>
      </c>
      <c r="G55" s="98">
        <v>1390</v>
      </c>
      <c r="H55" s="99">
        <v>1670</v>
      </c>
    </row>
    <row r="56" spans="1:8" x14ac:dyDescent="0.25">
      <c r="A56" s="82">
        <v>2006</v>
      </c>
      <c r="B56" s="105" t="s">
        <v>35</v>
      </c>
      <c r="C56" s="106">
        <v>38743</v>
      </c>
      <c r="D56" s="107"/>
      <c r="E56" s="108">
        <v>2350</v>
      </c>
      <c r="F56" s="108">
        <v>2030</v>
      </c>
      <c r="G56" s="108">
        <v>1440</v>
      </c>
      <c r="H56" s="109">
        <v>1740</v>
      </c>
    </row>
    <row r="57" spans="1:8" x14ac:dyDescent="0.25">
      <c r="A57" s="115"/>
      <c r="B57" s="105" t="s">
        <v>40</v>
      </c>
      <c r="C57" s="106">
        <v>38775</v>
      </c>
      <c r="D57" s="91"/>
      <c r="E57" s="92">
        <v>2370</v>
      </c>
      <c r="F57" s="92">
        <v>2260</v>
      </c>
      <c r="G57" s="92">
        <v>1540</v>
      </c>
      <c r="H57" s="93">
        <v>1890</v>
      </c>
    </row>
    <row r="58" spans="1:8" x14ac:dyDescent="0.25">
      <c r="A58" s="115"/>
      <c r="B58" s="105" t="s">
        <v>40</v>
      </c>
      <c r="C58" s="90">
        <v>38810</v>
      </c>
      <c r="D58" s="91"/>
      <c r="E58" s="92">
        <v>2400</v>
      </c>
      <c r="F58" s="92">
        <v>2260</v>
      </c>
      <c r="G58" s="92">
        <v>1580</v>
      </c>
      <c r="H58" s="93">
        <v>1990</v>
      </c>
    </row>
    <row r="59" spans="1:8" x14ac:dyDescent="0.25">
      <c r="A59" s="115"/>
      <c r="B59" s="89" t="s">
        <v>36</v>
      </c>
      <c r="C59" s="90">
        <v>38843</v>
      </c>
      <c r="D59" s="91"/>
      <c r="E59" s="92">
        <v>2580</v>
      </c>
      <c r="F59" s="92">
        <v>2450</v>
      </c>
      <c r="G59" s="92">
        <v>1650</v>
      </c>
      <c r="H59" s="93">
        <v>2130</v>
      </c>
    </row>
    <row r="60" spans="1:8" x14ac:dyDescent="0.25">
      <c r="A60" s="115"/>
      <c r="B60" s="89" t="s">
        <v>39</v>
      </c>
      <c r="C60" s="90">
        <v>38881</v>
      </c>
      <c r="D60" s="91"/>
      <c r="E60" s="92">
        <v>2580</v>
      </c>
      <c r="F60" s="92">
        <v>2530</v>
      </c>
      <c r="G60" s="92">
        <v>1680</v>
      </c>
      <c r="H60" s="93">
        <v>2130</v>
      </c>
    </row>
    <row r="61" spans="1:8" x14ac:dyDescent="0.25">
      <c r="A61" s="115"/>
      <c r="B61" s="89" t="s">
        <v>40</v>
      </c>
      <c r="C61" s="90">
        <v>38908</v>
      </c>
      <c r="D61" s="91"/>
      <c r="E61" s="92">
        <v>2720</v>
      </c>
      <c r="F61" s="92">
        <v>2560</v>
      </c>
      <c r="G61" s="92">
        <v>1720</v>
      </c>
      <c r="H61" s="93">
        <v>2230</v>
      </c>
    </row>
    <row r="62" spans="1:8" x14ac:dyDescent="0.25">
      <c r="A62" s="115"/>
      <c r="B62" s="89" t="s">
        <v>39</v>
      </c>
      <c r="C62" s="90">
        <v>38937</v>
      </c>
      <c r="D62" s="91"/>
      <c r="E62" s="92">
        <v>2820</v>
      </c>
      <c r="F62" s="92">
        <v>2690</v>
      </c>
      <c r="G62" s="92">
        <v>1720</v>
      </c>
      <c r="H62" s="93">
        <v>2230</v>
      </c>
    </row>
    <row r="63" spans="1:8" x14ac:dyDescent="0.25">
      <c r="A63" s="115"/>
      <c r="B63" s="89" t="s">
        <v>39</v>
      </c>
      <c r="C63" s="90">
        <v>38979</v>
      </c>
      <c r="D63" s="91"/>
      <c r="E63" s="92">
        <v>2724</v>
      </c>
      <c r="F63" s="92">
        <v>2603</v>
      </c>
      <c r="G63" s="92">
        <v>1712</v>
      </c>
      <c r="H63" s="93">
        <v>2160</v>
      </c>
    </row>
    <row r="64" spans="1:8" x14ac:dyDescent="0.25">
      <c r="A64" s="115"/>
      <c r="B64" s="89" t="s">
        <v>38</v>
      </c>
      <c r="C64" s="90">
        <v>38991</v>
      </c>
      <c r="D64" s="91"/>
      <c r="E64" s="92">
        <v>2632</v>
      </c>
      <c r="F64" s="92">
        <v>2467</v>
      </c>
      <c r="G64" s="92">
        <v>1712</v>
      </c>
      <c r="H64" s="93">
        <v>2160</v>
      </c>
    </row>
    <row r="65" spans="1:8" x14ac:dyDescent="0.25">
      <c r="A65" s="115"/>
      <c r="B65" s="89" t="s">
        <v>39</v>
      </c>
      <c r="C65" s="90">
        <v>39014</v>
      </c>
      <c r="D65" s="91"/>
      <c r="E65" s="92">
        <v>2517</v>
      </c>
      <c r="F65" s="92">
        <v>2376</v>
      </c>
      <c r="G65" s="92">
        <v>1653</v>
      </c>
      <c r="H65" s="93">
        <v>2103</v>
      </c>
    </row>
    <row r="66" spans="1:8" x14ac:dyDescent="0.25">
      <c r="A66" s="115"/>
      <c r="B66" s="89" t="s">
        <v>36</v>
      </c>
      <c r="C66" s="90">
        <v>39018</v>
      </c>
      <c r="D66" s="91"/>
      <c r="E66" s="92">
        <v>2517</v>
      </c>
      <c r="F66" s="92">
        <v>2376</v>
      </c>
      <c r="G66" s="92">
        <v>1650</v>
      </c>
      <c r="H66" s="93">
        <v>2100</v>
      </c>
    </row>
    <row r="67" spans="1:8" x14ac:dyDescent="0.25">
      <c r="A67" s="115"/>
      <c r="B67" s="89" t="s">
        <v>38</v>
      </c>
      <c r="C67" s="90">
        <v>39033</v>
      </c>
      <c r="D67" s="91"/>
      <c r="E67" s="92">
        <v>2410</v>
      </c>
      <c r="F67" s="92">
        <v>2300</v>
      </c>
      <c r="G67" s="92">
        <v>1580</v>
      </c>
      <c r="H67" s="93">
        <v>2080</v>
      </c>
    </row>
    <row r="68" spans="1:8" x14ac:dyDescent="0.25">
      <c r="A68" s="116"/>
      <c r="B68" s="95" t="s">
        <v>38</v>
      </c>
      <c r="C68" s="96">
        <v>39054</v>
      </c>
      <c r="D68" s="97"/>
      <c r="E68" s="98">
        <v>2400</v>
      </c>
      <c r="F68" s="98">
        <v>2290</v>
      </c>
      <c r="G68" s="98">
        <v>1550</v>
      </c>
      <c r="H68" s="99">
        <v>1990</v>
      </c>
    </row>
    <row r="69" spans="1:8" x14ac:dyDescent="0.25">
      <c r="A69" s="117">
        <v>2007</v>
      </c>
      <c r="B69" s="105" t="s">
        <v>40</v>
      </c>
      <c r="C69" s="106">
        <v>39097</v>
      </c>
      <c r="D69" s="107"/>
      <c r="E69" s="108">
        <v>2330</v>
      </c>
      <c r="F69" s="108">
        <v>2230</v>
      </c>
      <c r="G69" s="108">
        <v>1510</v>
      </c>
      <c r="H69" s="109">
        <v>1930</v>
      </c>
    </row>
    <row r="70" spans="1:8" x14ac:dyDescent="0.25">
      <c r="A70" s="117"/>
      <c r="B70" s="105" t="s">
        <v>39</v>
      </c>
      <c r="C70" s="106">
        <v>39147</v>
      </c>
      <c r="D70" s="107"/>
      <c r="E70" s="108">
        <v>2330</v>
      </c>
      <c r="F70" s="108">
        <v>2230</v>
      </c>
      <c r="G70" s="108">
        <v>1510</v>
      </c>
      <c r="H70" s="109">
        <v>1980</v>
      </c>
    </row>
    <row r="71" spans="1:8" x14ac:dyDescent="0.25">
      <c r="A71" s="117"/>
      <c r="B71" s="105" t="s">
        <v>40</v>
      </c>
      <c r="C71" s="106">
        <v>39244</v>
      </c>
      <c r="D71" s="107"/>
      <c r="E71" s="108">
        <v>2434</v>
      </c>
      <c r="F71" s="108">
        <v>2357</v>
      </c>
      <c r="G71" s="108">
        <v>1462</v>
      </c>
      <c r="H71" s="109">
        <v>1989</v>
      </c>
    </row>
    <row r="72" spans="1:8" x14ac:dyDescent="0.25">
      <c r="A72" s="118"/>
      <c r="B72" s="89" t="s">
        <v>35</v>
      </c>
      <c r="C72" s="90">
        <v>39247</v>
      </c>
      <c r="D72" s="91"/>
      <c r="E72" s="92">
        <v>2330</v>
      </c>
      <c r="F72" s="92">
        <v>2230</v>
      </c>
      <c r="G72" s="92">
        <v>1460</v>
      </c>
      <c r="H72" s="93">
        <v>1980</v>
      </c>
    </row>
    <row r="73" spans="1:8" x14ac:dyDescent="0.25">
      <c r="A73" s="118"/>
      <c r="B73" s="89" t="s">
        <v>37</v>
      </c>
      <c r="C73" s="90">
        <v>39253</v>
      </c>
      <c r="D73" s="91"/>
      <c r="E73" s="92">
        <v>2330</v>
      </c>
      <c r="F73" s="92">
        <v>2230</v>
      </c>
      <c r="G73" s="92">
        <v>1450</v>
      </c>
      <c r="H73" s="93">
        <v>1980</v>
      </c>
    </row>
    <row r="74" spans="1:8" x14ac:dyDescent="0.25">
      <c r="A74" s="118"/>
      <c r="B74" s="89" t="s">
        <v>36</v>
      </c>
      <c r="C74" s="90">
        <v>39270</v>
      </c>
      <c r="D74" s="91"/>
      <c r="E74" s="92">
        <v>2390</v>
      </c>
      <c r="F74" s="92">
        <v>2330</v>
      </c>
      <c r="G74" s="92">
        <v>1450</v>
      </c>
      <c r="H74" s="93">
        <v>1990</v>
      </c>
    </row>
    <row r="75" spans="1:8" x14ac:dyDescent="0.25">
      <c r="A75" s="118"/>
      <c r="B75" s="89" t="s">
        <v>37</v>
      </c>
      <c r="C75" s="90">
        <v>39288</v>
      </c>
      <c r="D75" s="91"/>
      <c r="E75" s="92">
        <v>2450</v>
      </c>
      <c r="F75" s="92">
        <v>2390</v>
      </c>
      <c r="G75" s="92">
        <v>1450</v>
      </c>
      <c r="H75" s="93">
        <v>1990</v>
      </c>
    </row>
    <row r="76" spans="1:8" x14ac:dyDescent="0.25">
      <c r="A76" s="116"/>
      <c r="B76" s="95" t="s">
        <v>37</v>
      </c>
      <c r="C76" s="96">
        <v>39358</v>
      </c>
      <c r="D76" s="97"/>
      <c r="E76" s="98">
        <v>2430</v>
      </c>
      <c r="F76" s="98">
        <v>2380</v>
      </c>
      <c r="G76" s="98">
        <v>1549</v>
      </c>
      <c r="H76" s="99">
        <v>2150</v>
      </c>
    </row>
    <row r="77" spans="1:8" x14ac:dyDescent="0.25">
      <c r="A77" s="82">
        <v>2008</v>
      </c>
      <c r="B77" s="119" t="s">
        <v>40</v>
      </c>
      <c r="C77" s="120">
        <v>39454</v>
      </c>
      <c r="D77" s="121"/>
      <c r="E77" s="92">
        <v>2620</v>
      </c>
      <c r="F77" s="92">
        <v>2580</v>
      </c>
      <c r="G77" s="92">
        <v>1700</v>
      </c>
      <c r="H77" s="93">
        <v>2370</v>
      </c>
    </row>
    <row r="78" spans="1:8" x14ac:dyDescent="0.25">
      <c r="A78" s="118"/>
      <c r="B78" s="89" t="s">
        <v>39</v>
      </c>
      <c r="C78" s="90">
        <v>39525</v>
      </c>
      <c r="D78" s="122"/>
      <c r="E78" s="92">
        <v>2776</v>
      </c>
      <c r="F78" s="92">
        <v>2735</v>
      </c>
      <c r="G78" s="92">
        <v>1790</v>
      </c>
      <c r="H78" s="93">
        <v>2558</v>
      </c>
    </row>
    <row r="79" spans="1:8" x14ac:dyDescent="0.25">
      <c r="A79" s="118"/>
      <c r="B79" s="89" t="s">
        <v>37</v>
      </c>
      <c r="C79" s="90">
        <v>39533</v>
      </c>
      <c r="D79" s="122"/>
      <c r="E79" s="92">
        <v>2750</v>
      </c>
      <c r="F79" s="92">
        <v>2710</v>
      </c>
      <c r="G79" s="92">
        <v>1790</v>
      </c>
      <c r="H79" s="93">
        <v>2540</v>
      </c>
    </row>
    <row r="80" spans="1:8" x14ac:dyDescent="0.25">
      <c r="A80" s="118"/>
      <c r="B80" s="89" t="s">
        <v>35</v>
      </c>
      <c r="C80" s="90">
        <v>39590</v>
      </c>
      <c r="D80" s="122"/>
      <c r="E80" s="92">
        <v>2937</v>
      </c>
      <c r="F80" s="92">
        <v>2871</v>
      </c>
      <c r="G80" s="92">
        <v>1903</v>
      </c>
      <c r="H80" s="93">
        <v>2717</v>
      </c>
    </row>
    <row r="81" spans="1:8" x14ac:dyDescent="0.25">
      <c r="A81" s="118"/>
      <c r="B81" s="89" t="s">
        <v>39</v>
      </c>
      <c r="C81" s="90">
        <v>39651</v>
      </c>
      <c r="D81" s="122"/>
      <c r="E81" s="92">
        <v>3007</v>
      </c>
      <c r="F81" s="92">
        <v>2953</v>
      </c>
      <c r="G81" s="92">
        <v>1995</v>
      </c>
      <c r="H81" s="93">
        <v>2818</v>
      </c>
    </row>
    <row r="82" spans="1:8" x14ac:dyDescent="0.25">
      <c r="A82" s="118"/>
      <c r="B82" s="89" t="s">
        <v>39</v>
      </c>
      <c r="C82" s="90">
        <v>39672</v>
      </c>
      <c r="D82" s="122"/>
      <c r="E82" s="92">
        <v>2950</v>
      </c>
      <c r="F82" s="92">
        <v>2900</v>
      </c>
      <c r="G82" s="92">
        <v>1949</v>
      </c>
      <c r="H82" s="93">
        <v>2802</v>
      </c>
    </row>
    <row r="83" spans="1:8" x14ac:dyDescent="0.25">
      <c r="A83" s="118"/>
      <c r="B83" s="89" t="s">
        <v>35</v>
      </c>
      <c r="C83" s="90">
        <v>39716</v>
      </c>
      <c r="D83" s="122"/>
      <c r="E83" s="92">
        <v>2910</v>
      </c>
      <c r="F83" s="92">
        <v>2900</v>
      </c>
      <c r="G83" s="92">
        <v>2020</v>
      </c>
      <c r="H83" s="93">
        <v>2700</v>
      </c>
    </row>
    <row r="84" spans="1:8" x14ac:dyDescent="0.25">
      <c r="A84" s="118"/>
      <c r="B84" s="89" t="s">
        <v>36</v>
      </c>
      <c r="C84" s="90">
        <v>39753</v>
      </c>
      <c r="D84" s="122"/>
      <c r="E84" s="92">
        <v>2888</v>
      </c>
      <c r="F84" s="92">
        <v>2845</v>
      </c>
      <c r="G84" s="92">
        <v>1920</v>
      </c>
      <c r="H84" s="93">
        <v>2650</v>
      </c>
    </row>
    <row r="85" spans="1:8" x14ac:dyDescent="0.25">
      <c r="A85" s="118"/>
      <c r="B85" s="89" t="s">
        <v>36</v>
      </c>
      <c r="C85" s="90">
        <v>39774</v>
      </c>
      <c r="D85" s="122"/>
      <c r="E85" s="92">
        <v>2860</v>
      </c>
      <c r="F85" s="92">
        <v>2790</v>
      </c>
      <c r="G85" s="92">
        <v>1850</v>
      </c>
      <c r="H85" s="93">
        <v>2530</v>
      </c>
    </row>
    <row r="86" spans="1:8" x14ac:dyDescent="0.25">
      <c r="A86" s="116"/>
      <c r="B86" s="95" t="s">
        <v>37</v>
      </c>
      <c r="C86" s="96">
        <v>39799</v>
      </c>
      <c r="D86" s="97"/>
      <c r="E86" s="98">
        <v>2780</v>
      </c>
      <c r="F86" s="98">
        <v>2700</v>
      </c>
      <c r="G86" s="98">
        <v>1750</v>
      </c>
      <c r="H86" s="99">
        <v>2300</v>
      </c>
    </row>
    <row r="87" spans="1:8" x14ac:dyDescent="0.25">
      <c r="A87" s="118">
        <v>2009</v>
      </c>
      <c r="B87" s="89" t="s">
        <v>36</v>
      </c>
      <c r="C87" s="90">
        <v>39823</v>
      </c>
      <c r="D87" s="122"/>
      <c r="E87" s="92">
        <v>2580</v>
      </c>
      <c r="F87" s="92">
        <v>2500</v>
      </c>
      <c r="G87" s="92">
        <v>1600</v>
      </c>
      <c r="H87" s="93">
        <v>2200</v>
      </c>
    </row>
    <row r="88" spans="1:8" x14ac:dyDescent="0.25">
      <c r="A88" s="118"/>
      <c r="B88" s="89" t="s">
        <v>40</v>
      </c>
      <c r="C88" s="90">
        <v>39853</v>
      </c>
      <c r="D88" s="122"/>
      <c r="E88" s="92">
        <v>2480</v>
      </c>
      <c r="F88" s="92">
        <v>2400</v>
      </c>
      <c r="G88" s="92">
        <v>1600</v>
      </c>
      <c r="H88" s="93">
        <v>2150</v>
      </c>
    </row>
    <row r="89" spans="1:8" x14ac:dyDescent="0.25">
      <c r="A89" s="88"/>
      <c r="B89" s="110" t="s">
        <v>40</v>
      </c>
      <c r="C89" s="111">
        <v>39902</v>
      </c>
      <c r="D89" s="112"/>
      <c r="E89" s="113">
        <v>2450</v>
      </c>
      <c r="F89" s="113">
        <v>2380</v>
      </c>
      <c r="G89" s="113">
        <v>1550</v>
      </c>
      <c r="H89" s="114">
        <v>2120</v>
      </c>
    </row>
    <row r="90" spans="1:8" x14ac:dyDescent="0.25">
      <c r="A90" s="123"/>
      <c r="B90" s="110" t="s">
        <v>36</v>
      </c>
      <c r="C90" s="111">
        <v>39942</v>
      </c>
      <c r="D90" s="112"/>
      <c r="E90" s="113">
        <v>2450</v>
      </c>
      <c r="F90" s="113">
        <v>2343</v>
      </c>
      <c r="G90" s="113">
        <v>1550</v>
      </c>
      <c r="H90" s="114">
        <v>2050</v>
      </c>
    </row>
    <row r="91" spans="1:8" x14ac:dyDescent="0.25">
      <c r="A91" s="124"/>
      <c r="B91" s="110" t="s">
        <v>35</v>
      </c>
      <c r="C91" s="111">
        <v>39947</v>
      </c>
      <c r="D91" s="112"/>
      <c r="E91" s="113">
        <v>2450</v>
      </c>
      <c r="F91" s="113">
        <v>2380</v>
      </c>
      <c r="G91" s="113">
        <v>1550</v>
      </c>
      <c r="H91" s="114">
        <v>2120</v>
      </c>
    </row>
    <row r="92" spans="1:8" x14ac:dyDescent="0.25">
      <c r="A92" s="123"/>
      <c r="B92" s="110" t="s">
        <v>37</v>
      </c>
      <c r="C92" s="111">
        <v>39953</v>
      </c>
      <c r="D92" s="112"/>
      <c r="E92" s="113">
        <v>2450</v>
      </c>
      <c r="F92" s="113">
        <v>2364</v>
      </c>
      <c r="G92" s="113">
        <v>1514</v>
      </c>
      <c r="H92" s="114">
        <v>2057</v>
      </c>
    </row>
    <row r="93" spans="1:8" x14ac:dyDescent="0.25">
      <c r="A93" s="123"/>
      <c r="B93" s="110" t="s">
        <v>38</v>
      </c>
      <c r="C93" s="111">
        <v>39957</v>
      </c>
      <c r="D93" s="112"/>
      <c r="E93" s="113">
        <v>2450</v>
      </c>
      <c r="F93" s="113">
        <v>2356</v>
      </c>
      <c r="G93" s="113">
        <v>1521</v>
      </c>
      <c r="H93" s="114">
        <v>2067</v>
      </c>
    </row>
    <row r="94" spans="1:8" x14ac:dyDescent="0.25">
      <c r="A94" s="125"/>
      <c r="B94" s="89" t="s">
        <v>35</v>
      </c>
      <c r="C94" s="90">
        <v>39961</v>
      </c>
      <c r="D94" s="91"/>
      <c r="E94" s="92">
        <v>2450</v>
      </c>
      <c r="F94" s="92">
        <v>2355</v>
      </c>
      <c r="G94" s="92">
        <v>1514</v>
      </c>
      <c r="H94" s="93">
        <v>2054</v>
      </c>
    </row>
    <row r="95" spans="1:8" x14ac:dyDescent="0.25">
      <c r="A95" s="123"/>
      <c r="B95" s="110" t="s">
        <v>35</v>
      </c>
      <c r="C95" s="111">
        <v>39975</v>
      </c>
      <c r="D95" s="112"/>
      <c r="E95" s="113">
        <v>2450</v>
      </c>
      <c r="F95" s="113">
        <v>2358</v>
      </c>
      <c r="G95" s="113">
        <v>1547</v>
      </c>
      <c r="H95" s="114">
        <v>2114</v>
      </c>
    </row>
    <row r="96" spans="1:8" x14ac:dyDescent="0.25">
      <c r="A96" s="123"/>
      <c r="B96" s="110" t="s">
        <v>40</v>
      </c>
      <c r="C96" s="111">
        <v>39979</v>
      </c>
      <c r="D96" s="112"/>
      <c r="E96" s="113">
        <v>2450</v>
      </c>
      <c r="F96" s="113">
        <v>2377</v>
      </c>
      <c r="G96" s="113">
        <v>1538</v>
      </c>
      <c r="H96" s="114">
        <v>2120</v>
      </c>
    </row>
    <row r="97" spans="1:8" x14ac:dyDescent="0.25">
      <c r="A97" s="125"/>
      <c r="B97" s="89" t="s">
        <v>41</v>
      </c>
      <c r="C97" s="90">
        <v>39983</v>
      </c>
      <c r="D97" s="91"/>
      <c r="E97" s="92">
        <v>2720</v>
      </c>
      <c r="F97" s="92">
        <v>2680</v>
      </c>
      <c r="G97" s="92">
        <v>1533</v>
      </c>
      <c r="H97" s="93">
        <v>2120</v>
      </c>
    </row>
    <row r="98" spans="1:8" x14ac:dyDescent="0.25">
      <c r="A98" s="88"/>
      <c r="B98" s="100" t="s">
        <v>37</v>
      </c>
      <c r="C98" s="101">
        <v>39995</v>
      </c>
      <c r="D98" s="102"/>
      <c r="E98" s="103">
        <v>2720</v>
      </c>
      <c r="F98" s="103">
        <v>2680</v>
      </c>
      <c r="G98" s="103">
        <v>1600</v>
      </c>
      <c r="H98" s="104">
        <v>2400</v>
      </c>
    </row>
    <row r="99" spans="1:8" x14ac:dyDescent="0.25">
      <c r="A99" s="125"/>
      <c r="B99" s="89" t="s">
        <v>41</v>
      </c>
      <c r="C99" s="90">
        <v>40018</v>
      </c>
      <c r="D99" s="91"/>
      <c r="E99" s="92">
        <v>2715</v>
      </c>
      <c r="F99" s="92">
        <v>2675</v>
      </c>
      <c r="G99" s="92">
        <v>1592</v>
      </c>
      <c r="H99" s="93">
        <v>2365</v>
      </c>
    </row>
    <row r="100" spans="1:8" x14ac:dyDescent="0.25">
      <c r="A100" s="125"/>
      <c r="B100" s="89" t="s">
        <v>39</v>
      </c>
      <c r="C100" s="90">
        <v>40022</v>
      </c>
      <c r="D100" s="91"/>
      <c r="E100" s="92">
        <v>2701</v>
      </c>
      <c r="F100" s="92">
        <v>2662</v>
      </c>
      <c r="G100" s="92">
        <v>1588</v>
      </c>
      <c r="H100" s="93">
        <v>2342</v>
      </c>
    </row>
    <row r="101" spans="1:8" x14ac:dyDescent="0.25">
      <c r="A101" s="125"/>
      <c r="B101" s="89" t="s">
        <v>36</v>
      </c>
      <c r="C101" s="90">
        <v>40033</v>
      </c>
      <c r="D101" s="91"/>
      <c r="E101" s="92">
        <v>2694</v>
      </c>
      <c r="F101" s="92">
        <v>2664</v>
      </c>
      <c r="G101" s="92">
        <v>1594</v>
      </c>
      <c r="H101" s="93">
        <v>2338</v>
      </c>
    </row>
    <row r="102" spans="1:8" x14ac:dyDescent="0.25">
      <c r="A102" s="125"/>
      <c r="B102" s="89" t="s">
        <v>40</v>
      </c>
      <c r="C102" s="90">
        <v>40049</v>
      </c>
      <c r="D102" s="91"/>
      <c r="E102" s="92">
        <v>2691</v>
      </c>
      <c r="F102" s="92">
        <v>2650</v>
      </c>
      <c r="G102" s="92">
        <v>1577</v>
      </c>
      <c r="H102" s="93">
        <v>2317</v>
      </c>
    </row>
    <row r="103" spans="1:8" x14ac:dyDescent="0.25">
      <c r="A103" s="125"/>
      <c r="B103" s="89" t="s">
        <v>37</v>
      </c>
      <c r="C103" s="90">
        <v>40058</v>
      </c>
      <c r="D103" s="91"/>
      <c r="E103" s="92">
        <v>2720</v>
      </c>
      <c r="F103" s="92">
        <v>2680</v>
      </c>
      <c r="G103" s="92">
        <v>1600</v>
      </c>
      <c r="H103" s="93">
        <v>2400</v>
      </c>
    </row>
    <row r="104" spans="1:8" x14ac:dyDescent="0.25">
      <c r="A104" s="125"/>
      <c r="B104" s="89" t="s">
        <v>35</v>
      </c>
      <c r="C104" s="90">
        <v>40129</v>
      </c>
      <c r="D104" s="91"/>
      <c r="E104" s="92">
        <v>2925</v>
      </c>
      <c r="F104" s="92">
        <v>2905</v>
      </c>
      <c r="G104" s="92">
        <v>1641</v>
      </c>
      <c r="H104" s="93">
        <v>2453</v>
      </c>
    </row>
    <row r="105" spans="1:8" x14ac:dyDescent="0.25">
      <c r="A105" s="125"/>
      <c r="B105" s="89" t="s">
        <v>38</v>
      </c>
      <c r="C105" s="90">
        <v>40139</v>
      </c>
      <c r="D105" s="91"/>
      <c r="E105" s="92">
        <v>2925</v>
      </c>
      <c r="F105" s="92">
        <v>2905</v>
      </c>
      <c r="G105" s="92">
        <v>1600</v>
      </c>
      <c r="H105" s="93">
        <v>2400</v>
      </c>
    </row>
    <row r="106" spans="1:8" x14ac:dyDescent="0.25">
      <c r="A106" s="116"/>
      <c r="B106" s="95" t="s">
        <v>41</v>
      </c>
      <c r="C106" s="96">
        <v>40151</v>
      </c>
      <c r="D106" s="97"/>
      <c r="E106" s="98">
        <v>2925</v>
      </c>
      <c r="F106" s="98">
        <v>2905</v>
      </c>
      <c r="G106" s="98">
        <v>1618</v>
      </c>
      <c r="H106" s="99">
        <v>2400</v>
      </c>
    </row>
    <row r="107" spans="1:8" x14ac:dyDescent="0.25">
      <c r="A107" s="118">
        <v>2010</v>
      </c>
      <c r="B107" s="89" t="s">
        <v>41</v>
      </c>
      <c r="C107" s="90">
        <v>40186</v>
      </c>
      <c r="D107" s="91"/>
      <c r="E107" s="92">
        <v>2934</v>
      </c>
      <c r="F107" s="92">
        <v>2914</v>
      </c>
      <c r="G107" s="92">
        <v>1674</v>
      </c>
      <c r="H107" s="93">
        <v>2400</v>
      </c>
    </row>
    <row r="108" spans="1:8" x14ac:dyDescent="0.25">
      <c r="A108" s="125"/>
      <c r="B108" s="89" t="s">
        <v>40</v>
      </c>
      <c r="C108" s="90">
        <v>40196</v>
      </c>
      <c r="D108" s="91"/>
      <c r="E108" s="92">
        <v>2930</v>
      </c>
      <c r="F108" s="92">
        <v>2910</v>
      </c>
      <c r="G108" s="92">
        <v>1670</v>
      </c>
      <c r="H108" s="93">
        <v>2400</v>
      </c>
    </row>
    <row r="109" spans="1:8" x14ac:dyDescent="0.25">
      <c r="A109" s="125"/>
      <c r="B109" s="89" t="s">
        <v>39</v>
      </c>
      <c r="C109" s="90">
        <v>40225</v>
      </c>
      <c r="D109" s="91"/>
      <c r="E109" s="92">
        <v>3047</v>
      </c>
      <c r="F109" s="92">
        <v>3022</v>
      </c>
      <c r="G109" s="92">
        <v>1710</v>
      </c>
      <c r="H109" s="93">
        <v>2518</v>
      </c>
    </row>
    <row r="110" spans="1:8" x14ac:dyDescent="0.25">
      <c r="A110" s="125"/>
      <c r="B110" s="89" t="s">
        <v>37</v>
      </c>
      <c r="C110" s="90">
        <v>40226</v>
      </c>
      <c r="D110" s="91"/>
      <c r="E110" s="92">
        <v>3103</v>
      </c>
      <c r="F110" s="92">
        <v>3080</v>
      </c>
      <c r="G110" s="92">
        <v>1734</v>
      </c>
      <c r="H110" s="93">
        <v>2568</v>
      </c>
    </row>
    <row r="111" spans="1:8" x14ac:dyDescent="0.25">
      <c r="A111" s="125"/>
      <c r="B111" s="89" t="s">
        <v>35</v>
      </c>
      <c r="C111" s="90">
        <v>40227</v>
      </c>
      <c r="D111" s="91"/>
      <c r="E111" s="92">
        <v>3122</v>
      </c>
      <c r="F111" s="92">
        <v>3101</v>
      </c>
      <c r="G111" s="92">
        <v>1750</v>
      </c>
      <c r="H111" s="93">
        <v>2584</v>
      </c>
    </row>
    <row r="112" spans="1:8" x14ac:dyDescent="0.25">
      <c r="A112" s="125"/>
      <c r="B112" s="89" t="s">
        <v>41</v>
      </c>
      <c r="C112" s="90">
        <v>40228</v>
      </c>
      <c r="D112" s="91"/>
      <c r="E112" s="92">
        <v>3040</v>
      </c>
      <c r="F112" s="92">
        <v>3020</v>
      </c>
      <c r="G112" s="92">
        <v>1750</v>
      </c>
      <c r="H112" s="93">
        <v>2500</v>
      </c>
    </row>
    <row r="113" spans="1:8" x14ac:dyDescent="0.25">
      <c r="A113" s="125"/>
      <c r="B113" s="89" t="s">
        <v>36</v>
      </c>
      <c r="C113" s="90">
        <v>40236</v>
      </c>
      <c r="D113" s="91"/>
      <c r="E113" s="92">
        <v>2990</v>
      </c>
      <c r="F113" s="92">
        <v>2970</v>
      </c>
      <c r="G113" s="92">
        <v>1750</v>
      </c>
      <c r="H113" s="93">
        <v>2450</v>
      </c>
    </row>
    <row r="114" spans="1:8" x14ac:dyDescent="0.25">
      <c r="A114" s="125"/>
      <c r="B114" s="89" t="s">
        <v>36</v>
      </c>
      <c r="C114" s="90">
        <v>40243</v>
      </c>
      <c r="D114" s="91"/>
      <c r="E114" s="92">
        <v>2990</v>
      </c>
      <c r="F114" s="92">
        <v>2970</v>
      </c>
      <c r="G114" s="92">
        <v>1750</v>
      </c>
      <c r="H114" s="93">
        <v>2469</v>
      </c>
    </row>
    <row r="115" spans="1:8" x14ac:dyDescent="0.25">
      <c r="A115" s="125"/>
      <c r="B115" s="89" t="s">
        <v>39</v>
      </c>
      <c r="C115" s="126">
        <v>40246</v>
      </c>
      <c r="D115" s="91"/>
      <c r="E115" s="92">
        <v>2990</v>
      </c>
      <c r="F115" s="92">
        <v>2970</v>
      </c>
      <c r="G115" s="92">
        <v>1750</v>
      </c>
      <c r="H115" s="93">
        <v>2480</v>
      </c>
    </row>
    <row r="116" spans="1:8" x14ac:dyDescent="0.25">
      <c r="A116" s="125"/>
      <c r="B116" s="89" t="s">
        <v>39</v>
      </c>
      <c r="C116" s="126">
        <v>40344</v>
      </c>
      <c r="D116" s="91"/>
      <c r="E116" s="92">
        <v>2986</v>
      </c>
      <c r="F116" s="92">
        <v>2970</v>
      </c>
      <c r="G116" s="92">
        <v>1750</v>
      </c>
      <c r="H116" s="93">
        <v>2476</v>
      </c>
    </row>
    <row r="117" spans="1:8" x14ac:dyDescent="0.25">
      <c r="A117" s="125"/>
      <c r="B117" s="89" t="s">
        <v>41</v>
      </c>
      <c r="C117" s="126">
        <v>40361</v>
      </c>
      <c r="D117" s="91"/>
      <c r="E117" s="92">
        <v>3235</v>
      </c>
      <c r="F117" s="92">
        <v>3220</v>
      </c>
      <c r="G117" s="92">
        <v>1980</v>
      </c>
      <c r="H117" s="93">
        <v>2766</v>
      </c>
    </row>
    <row r="118" spans="1:8" x14ac:dyDescent="0.25">
      <c r="A118" s="125"/>
      <c r="B118" s="89" t="s">
        <v>37</v>
      </c>
      <c r="C118" s="126">
        <v>40366</v>
      </c>
      <c r="D118" s="91"/>
      <c r="E118" s="92">
        <v>3075</v>
      </c>
      <c r="F118" s="92">
        <v>3060</v>
      </c>
      <c r="G118" s="92">
        <v>1820</v>
      </c>
      <c r="H118" s="93">
        <v>2616</v>
      </c>
    </row>
    <row r="119" spans="1:8" x14ac:dyDescent="0.25">
      <c r="A119" s="125"/>
      <c r="B119" s="89" t="s">
        <v>40</v>
      </c>
      <c r="C119" s="126">
        <v>40371</v>
      </c>
      <c r="D119" s="91"/>
      <c r="E119" s="92">
        <v>2985</v>
      </c>
      <c r="F119" s="92">
        <v>2970</v>
      </c>
      <c r="G119" s="92">
        <v>1750</v>
      </c>
      <c r="H119" s="93">
        <v>2475</v>
      </c>
    </row>
    <row r="120" spans="1:8" x14ac:dyDescent="0.25">
      <c r="A120" s="123"/>
      <c r="B120" s="110" t="s">
        <v>39</v>
      </c>
      <c r="C120" s="111">
        <v>40533</v>
      </c>
      <c r="D120" s="112"/>
      <c r="E120" s="113">
        <v>2985</v>
      </c>
      <c r="F120" s="113">
        <v>2970</v>
      </c>
      <c r="G120" s="113">
        <v>1750</v>
      </c>
      <c r="H120" s="114">
        <v>2479</v>
      </c>
    </row>
    <row r="121" spans="1:8" x14ac:dyDescent="0.25">
      <c r="A121" s="127">
        <v>2011</v>
      </c>
      <c r="B121" s="83" t="s">
        <v>37</v>
      </c>
      <c r="C121" s="84">
        <v>40548</v>
      </c>
      <c r="D121" s="85"/>
      <c r="E121" s="86">
        <v>2985</v>
      </c>
      <c r="F121" s="86">
        <v>2970</v>
      </c>
      <c r="G121" s="86">
        <v>1750</v>
      </c>
      <c r="H121" s="87">
        <v>2493</v>
      </c>
    </row>
    <row r="122" spans="1:8" x14ac:dyDescent="0.25">
      <c r="A122" s="125"/>
      <c r="B122" s="89" t="s">
        <v>40</v>
      </c>
      <c r="C122" s="90">
        <v>40567</v>
      </c>
      <c r="D122" s="91"/>
      <c r="E122" s="92">
        <v>3018</v>
      </c>
      <c r="F122" s="92">
        <v>3016</v>
      </c>
      <c r="G122" s="92">
        <v>1788</v>
      </c>
      <c r="H122" s="93">
        <v>2532</v>
      </c>
    </row>
    <row r="123" spans="1:8" x14ac:dyDescent="0.25">
      <c r="A123" s="125"/>
      <c r="B123" s="89" t="s">
        <v>37</v>
      </c>
      <c r="C123" s="90">
        <v>40576</v>
      </c>
      <c r="D123" s="91"/>
      <c r="E123" s="92">
        <v>3032</v>
      </c>
      <c r="F123" s="92">
        <v>3023</v>
      </c>
      <c r="G123" s="92">
        <v>1800</v>
      </c>
      <c r="H123" s="93">
        <v>2532</v>
      </c>
    </row>
    <row r="124" spans="1:8" x14ac:dyDescent="0.25">
      <c r="A124" s="125"/>
      <c r="B124" s="89" t="s">
        <v>35</v>
      </c>
      <c r="C124" s="90">
        <v>40577</v>
      </c>
      <c r="D124" s="91"/>
      <c r="E124" s="92">
        <v>3035</v>
      </c>
      <c r="F124" s="92">
        <v>3023</v>
      </c>
      <c r="G124" s="92">
        <v>1800</v>
      </c>
      <c r="H124" s="93">
        <v>2532</v>
      </c>
    </row>
    <row r="125" spans="1:8" x14ac:dyDescent="0.25">
      <c r="A125" s="125"/>
      <c r="B125" s="89" t="s">
        <v>40</v>
      </c>
      <c r="C125" s="90">
        <v>40581</v>
      </c>
      <c r="D125" s="91"/>
      <c r="E125" s="92">
        <v>3037</v>
      </c>
      <c r="F125" s="92">
        <v>3023</v>
      </c>
      <c r="G125" s="92">
        <v>1800</v>
      </c>
      <c r="H125" s="93">
        <v>2532</v>
      </c>
    </row>
    <row r="126" spans="1:8" x14ac:dyDescent="0.25">
      <c r="A126" s="125"/>
      <c r="B126" s="89" t="s">
        <v>37</v>
      </c>
      <c r="C126" s="90">
        <v>40604</v>
      </c>
      <c r="D126" s="91"/>
      <c r="E126" s="92">
        <v>3064</v>
      </c>
      <c r="F126" s="92">
        <v>3049</v>
      </c>
      <c r="G126" s="92">
        <v>1815</v>
      </c>
      <c r="H126" s="93">
        <v>2549</v>
      </c>
    </row>
    <row r="127" spans="1:8" x14ac:dyDescent="0.25">
      <c r="A127" s="125"/>
      <c r="B127" s="89" t="s">
        <v>41</v>
      </c>
      <c r="C127" s="90">
        <v>40606</v>
      </c>
      <c r="D127" s="91"/>
      <c r="E127" s="92">
        <v>3037</v>
      </c>
      <c r="F127" s="92">
        <v>3023</v>
      </c>
      <c r="G127" s="92">
        <v>1800</v>
      </c>
      <c r="H127" s="93">
        <v>2530</v>
      </c>
    </row>
    <row r="128" spans="1:8" x14ac:dyDescent="0.25">
      <c r="A128" s="123"/>
      <c r="B128" s="110" t="s">
        <v>37</v>
      </c>
      <c r="C128" s="111">
        <v>40646</v>
      </c>
      <c r="D128" s="112"/>
      <c r="E128" s="113">
        <v>3090</v>
      </c>
      <c r="F128" s="113">
        <v>3070</v>
      </c>
      <c r="G128" s="113">
        <v>1850</v>
      </c>
      <c r="H128" s="114">
        <v>2580</v>
      </c>
    </row>
    <row r="129" spans="1:8" x14ac:dyDescent="0.25">
      <c r="A129" s="127">
        <v>2012</v>
      </c>
      <c r="B129" s="83" t="s">
        <v>41</v>
      </c>
      <c r="C129" s="84">
        <v>40970</v>
      </c>
      <c r="D129" s="85"/>
      <c r="E129" s="86">
        <v>3240</v>
      </c>
      <c r="F129" s="86"/>
      <c r="G129" s="86">
        <v>2000</v>
      </c>
      <c r="H129" s="87">
        <v>2680</v>
      </c>
    </row>
    <row r="130" spans="1:8" x14ac:dyDescent="0.25">
      <c r="A130" s="128"/>
      <c r="B130" s="89" t="s">
        <v>36</v>
      </c>
      <c r="C130" s="90">
        <v>41139</v>
      </c>
      <c r="D130" s="91"/>
      <c r="E130" s="129">
        <v>3291.8</v>
      </c>
      <c r="F130" s="92"/>
      <c r="G130" s="92">
        <v>2072</v>
      </c>
      <c r="H130" s="93">
        <v>2700.6</v>
      </c>
    </row>
    <row r="131" spans="1:8" x14ac:dyDescent="0.25">
      <c r="A131" s="128"/>
      <c r="B131" s="89" t="s">
        <v>39</v>
      </c>
      <c r="C131" s="90">
        <v>41170</v>
      </c>
      <c r="D131" s="91"/>
      <c r="E131" s="129">
        <v>3317.6</v>
      </c>
      <c r="F131" s="92"/>
      <c r="G131" s="92">
        <v>2098</v>
      </c>
      <c r="H131" s="93">
        <v>2718.2</v>
      </c>
    </row>
    <row r="132" spans="1:8" x14ac:dyDescent="0.25">
      <c r="A132" s="128"/>
      <c r="B132" s="89" t="s">
        <v>40</v>
      </c>
      <c r="C132" s="90">
        <v>41239</v>
      </c>
      <c r="D132" s="91"/>
      <c r="E132" s="129">
        <v>3323.8</v>
      </c>
      <c r="F132" s="92"/>
      <c r="G132" s="92">
        <v>2097.6</v>
      </c>
      <c r="H132" s="93">
        <v>2721.6</v>
      </c>
    </row>
    <row r="133" spans="1:8" x14ac:dyDescent="0.25">
      <c r="A133" s="128"/>
      <c r="B133" s="89" t="s">
        <v>35</v>
      </c>
      <c r="C133" s="90">
        <v>41242</v>
      </c>
      <c r="D133" s="91"/>
      <c r="E133" s="129">
        <v>3328.8</v>
      </c>
      <c r="F133" s="92"/>
      <c r="G133" s="92">
        <v>2101.4</v>
      </c>
      <c r="H133" s="93">
        <v>2726.4</v>
      </c>
    </row>
    <row r="134" spans="1:8" x14ac:dyDescent="0.25">
      <c r="A134" s="128"/>
      <c r="B134" s="89" t="s">
        <v>39</v>
      </c>
      <c r="C134" s="90">
        <v>41247</v>
      </c>
      <c r="D134" s="91"/>
      <c r="E134" s="129">
        <v>3328.6</v>
      </c>
      <c r="F134" s="92"/>
      <c r="G134" s="92">
        <v>2100.4</v>
      </c>
      <c r="H134" s="93">
        <v>2730</v>
      </c>
    </row>
    <row r="135" spans="1:8" x14ac:dyDescent="0.25">
      <c r="A135" s="127">
        <v>2013</v>
      </c>
      <c r="B135" s="83" t="s">
        <v>41</v>
      </c>
      <c r="C135" s="84">
        <v>41278</v>
      </c>
      <c r="D135" s="85"/>
      <c r="E135" s="86">
        <v>3370</v>
      </c>
      <c r="F135" s="86"/>
      <c r="G135" s="86">
        <v>2150</v>
      </c>
      <c r="H135" s="87">
        <v>2730</v>
      </c>
    </row>
    <row r="136" spans="1:8" x14ac:dyDescent="0.25">
      <c r="A136" s="128"/>
      <c r="B136" s="89" t="s">
        <v>41</v>
      </c>
      <c r="C136" s="90">
        <v>41593</v>
      </c>
      <c r="D136" s="91"/>
      <c r="E136" s="129">
        <v>3470</v>
      </c>
      <c r="F136" s="92"/>
      <c r="G136" s="92">
        <v>2280</v>
      </c>
      <c r="H136" s="93">
        <v>2800</v>
      </c>
    </row>
    <row r="137" spans="1:8" x14ac:dyDescent="0.25">
      <c r="A137" s="127">
        <v>2014</v>
      </c>
      <c r="B137" s="83" t="s">
        <v>35</v>
      </c>
      <c r="C137" s="84">
        <v>41662</v>
      </c>
      <c r="D137" s="85"/>
      <c r="E137" s="86">
        <v>3560</v>
      </c>
      <c r="F137" s="86"/>
      <c r="G137" s="86">
        <v>2355</v>
      </c>
      <c r="H137" s="87">
        <v>2860</v>
      </c>
    </row>
    <row r="138" spans="1:8" x14ac:dyDescent="0.25">
      <c r="A138" s="118"/>
      <c r="B138" s="89" t="s">
        <v>40</v>
      </c>
      <c r="C138" s="90">
        <v>41841</v>
      </c>
      <c r="D138" s="91"/>
      <c r="E138" s="92">
        <v>3630</v>
      </c>
      <c r="F138" s="92"/>
      <c r="G138" s="92">
        <v>2410</v>
      </c>
      <c r="H138" s="93">
        <v>2940</v>
      </c>
    </row>
    <row r="139" spans="1:8" x14ac:dyDescent="0.25">
      <c r="A139" s="130"/>
      <c r="B139" s="95" t="s">
        <v>38</v>
      </c>
      <c r="C139" s="96">
        <v>42001</v>
      </c>
      <c r="D139" s="97"/>
      <c r="E139" s="98">
        <v>3700</v>
      </c>
      <c r="F139" s="98"/>
      <c r="G139" s="98">
        <v>2460</v>
      </c>
      <c r="H139" s="99">
        <v>3000</v>
      </c>
    </row>
    <row r="140" spans="1:8" x14ac:dyDescent="0.25">
      <c r="A140" s="154">
        <v>2015</v>
      </c>
      <c r="B140" s="83" t="s">
        <v>41</v>
      </c>
      <c r="C140" s="84">
        <v>42062</v>
      </c>
      <c r="D140" s="85"/>
      <c r="E140" s="155">
        <v>3580</v>
      </c>
      <c r="F140" s="155"/>
      <c r="G140" s="155">
        <v>2310</v>
      </c>
      <c r="H140" s="156">
        <v>2950</v>
      </c>
    </row>
    <row r="141" spans="1:8" x14ac:dyDescent="0.25">
      <c r="A141" s="118"/>
      <c r="B141" s="89" t="s">
        <v>38</v>
      </c>
      <c r="C141" s="90">
        <v>42183</v>
      </c>
      <c r="D141" s="91"/>
      <c r="E141" s="152">
        <v>3730</v>
      </c>
      <c r="F141" s="152"/>
      <c r="G141" s="152">
        <v>2410</v>
      </c>
      <c r="H141" s="153">
        <v>3150</v>
      </c>
    </row>
    <row r="142" spans="1:8" x14ac:dyDescent="0.25">
      <c r="A142" s="134"/>
      <c r="B142" s="95" t="s">
        <v>42</v>
      </c>
      <c r="C142" s="96">
        <v>42333</v>
      </c>
      <c r="D142" s="97"/>
      <c r="E142" s="157">
        <v>3700</v>
      </c>
      <c r="F142" s="157"/>
      <c r="G142" s="157">
        <v>2380</v>
      </c>
      <c r="H142" s="158">
        <v>3170</v>
      </c>
    </row>
    <row r="143" spans="1:8" x14ac:dyDescent="0.25">
      <c r="A143" s="131">
        <v>2016</v>
      </c>
      <c r="B143" s="105" t="s">
        <v>41</v>
      </c>
      <c r="C143" s="106">
        <v>42384</v>
      </c>
      <c r="D143" s="107"/>
      <c r="E143" s="108">
        <v>3550</v>
      </c>
      <c r="F143" s="108"/>
      <c r="G143" s="108">
        <v>2320</v>
      </c>
      <c r="H143" s="109">
        <v>3090</v>
      </c>
    </row>
    <row r="144" spans="1:8" x14ac:dyDescent="0.25">
      <c r="A144" s="118"/>
      <c r="B144" s="105" t="s">
        <v>35</v>
      </c>
      <c r="C144" s="90">
        <v>42411</v>
      </c>
      <c r="D144" s="91"/>
      <c r="E144" s="108">
        <v>3460</v>
      </c>
      <c r="F144" s="108"/>
      <c r="G144" s="108">
        <v>2110</v>
      </c>
      <c r="H144" s="109">
        <v>2810</v>
      </c>
    </row>
    <row r="145" spans="1:8" x14ac:dyDescent="0.25">
      <c r="A145" s="118"/>
      <c r="B145" s="89" t="s">
        <v>39</v>
      </c>
      <c r="C145" s="90">
        <v>42430</v>
      </c>
      <c r="D145" s="91"/>
      <c r="E145" s="108">
        <v>3340</v>
      </c>
      <c r="F145" s="108"/>
      <c r="G145" s="108">
        <v>1900</v>
      </c>
      <c r="H145" s="109">
        <v>2540</v>
      </c>
    </row>
    <row r="146" spans="1:8" x14ac:dyDescent="0.25">
      <c r="A146" s="118"/>
      <c r="B146" s="89" t="s">
        <v>41</v>
      </c>
      <c r="C146" s="90">
        <v>42461</v>
      </c>
      <c r="D146" s="91"/>
      <c r="E146" s="108">
        <v>3290</v>
      </c>
      <c r="F146" s="108"/>
      <c r="G146" s="108">
        <v>1980</v>
      </c>
      <c r="H146" s="109">
        <v>2620</v>
      </c>
    </row>
    <row r="147" spans="1:8" x14ac:dyDescent="0.25">
      <c r="A147" s="118"/>
      <c r="B147" s="89" t="s">
        <v>36</v>
      </c>
      <c r="C147" s="90">
        <v>42497</v>
      </c>
      <c r="D147" s="91"/>
      <c r="E147" s="108">
        <v>3390</v>
      </c>
      <c r="F147" s="108"/>
      <c r="G147" s="108">
        <v>2050</v>
      </c>
      <c r="H147" s="109">
        <v>2720</v>
      </c>
    </row>
    <row r="148" spans="1:8" x14ac:dyDescent="0.25">
      <c r="A148" s="118"/>
      <c r="B148" s="89" t="s">
        <v>38</v>
      </c>
      <c r="C148" s="90">
        <v>42162</v>
      </c>
      <c r="D148" s="91"/>
      <c r="E148" s="108">
        <v>3580</v>
      </c>
      <c r="F148" s="108"/>
      <c r="G148" s="108">
        <v>2160</v>
      </c>
      <c r="H148" s="109">
        <v>2860</v>
      </c>
    </row>
    <row r="149" spans="1:8" x14ac:dyDescent="0.25">
      <c r="A149" s="118"/>
      <c r="B149" s="89" t="s">
        <v>41</v>
      </c>
      <c r="C149" s="90">
        <v>42552</v>
      </c>
      <c r="D149" s="91"/>
      <c r="E149" s="108">
        <v>3730</v>
      </c>
      <c r="F149" s="108"/>
      <c r="G149" s="108">
        <v>2310</v>
      </c>
      <c r="H149" s="109">
        <v>3010</v>
      </c>
    </row>
    <row r="150" spans="1:8" x14ac:dyDescent="0.25">
      <c r="A150" s="118"/>
      <c r="B150" s="89" t="s">
        <v>35</v>
      </c>
      <c r="C150" s="90">
        <v>42614</v>
      </c>
      <c r="D150" s="91"/>
      <c r="E150" s="108">
        <v>3630</v>
      </c>
      <c r="F150" s="108"/>
      <c r="G150" s="108">
        <v>2230</v>
      </c>
      <c r="H150" s="109">
        <v>3010</v>
      </c>
    </row>
    <row r="151" spans="1:8" x14ac:dyDescent="0.25">
      <c r="A151" s="118"/>
      <c r="B151" s="89" t="s">
        <v>36</v>
      </c>
      <c r="C151" s="90">
        <v>42644</v>
      </c>
      <c r="D151" s="91"/>
      <c r="E151" s="108">
        <v>3480</v>
      </c>
      <c r="F151" s="108"/>
      <c r="G151" s="108">
        <v>2130</v>
      </c>
      <c r="H151" s="109">
        <v>2910</v>
      </c>
    </row>
    <row r="152" spans="1:8" x14ac:dyDescent="0.25">
      <c r="A152" s="118"/>
      <c r="B152" s="89" t="s">
        <v>39</v>
      </c>
      <c r="C152" s="90">
        <v>42675</v>
      </c>
      <c r="D152" s="91"/>
      <c r="E152" s="108">
        <v>3560</v>
      </c>
      <c r="F152" s="108"/>
      <c r="G152" s="108">
        <v>2210</v>
      </c>
      <c r="H152" s="109">
        <v>2990</v>
      </c>
    </row>
    <row r="153" spans="1:8" x14ac:dyDescent="0.25">
      <c r="A153" s="116"/>
      <c r="B153" s="95" t="s">
        <v>35</v>
      </c>
      <c r="C153" s="96">
        <v>42705</v>
      </c>
      <c r="D153" s="97"/>
      <c r="E153" s="98">
        <v>3640</v>
      </c>
      <c r="F153" s="98"/>
      <c r="G153" s="98">
        <v>2290</v>
      </c>
      <c r="H153" s="99">
        <v>3070</v>
      </c>
    </row>
    <row r="154" spans="1:8" x14ac:dyDescent="0.25">
      <c r="A154" s="82">
        <v>2017</v>
      </c>
      <c r="B154" s="119" t="s">
        <v>38</v>
      </c>
      <c r="C154" s="111">
        <v>42736</v>
      </c>
      <c r="D154" s="112"/>
      <c r="E154" s="108">
        <v>3720</v>
      </c>
      <c r="F154" s="108"/>
      <c r="G154" s="108">
        <v>2370</v>
      </c>
      <c r="H154" s="109">
        <v>3150</v>
      </c>
    </row>
    <row r="155" spans="1:8" x14ac:dyDescent="0.25">
      <c r="A155" s="132"/>
      <c r="B155" s="89" t="s">
        <v>37</v>
      </c>
      <c r="C155" s="90">
        <v>42767</v>
      </c>
      <c r="D155" s="91"/>
      <c r="E155" s="108">
        <v>3880</v>
      </c>
      <c r="F155" s="108"/>
      <c r="G155" s="108">
        <v>2370</v>
      </c>
      <c r="H155" s="109">
        <v>3270</v>
      </c>
    </row>
    <row r="156" spans="1:8" x14ac:dyDescent="0.25">
      <c r="A156" s="132"/>
      <c r="B156" s="89" t="s">
        <v>36</v>
      </c>
      <c r="C156" s="90">
        <v>42770</v>
      </c>
      <c r="D156" s="91"/>
      <c r="E156" s="108">
        <v>3720</v>
      </c>
      <c r="F156" s="108"/>
      <c r="G156" s="108">
        <v>2370</v>
      </c>
      <c r="H156" s="109">
        <v>3150</v>
      </c>
    </row>
    <row r="157" spans="1:8" x14ac:dyDescent="0.25">
      <c r="A157" s="132"/>
      <c r="B157" s="89" t="s">
        <v>37</v>
      </c>
      <c r="C157" s="90">
        <v>42795</v>
      </c>
      <c r="D157" s="91"/>
      <c r="E157" s="108">
        <v>3800</v>
      </c>
      <c r="F157" s="108"/>
      <c r="G157" s="108">
        <v>2370</v>
      </c>
      <c r="H157" s="109">
        <v>3230</v>
      </c>
    </row>
    <row r="158" spans="1:8" x14ac:dyDescent="0.25">
      <c r="A158" s="132"/>
      <c r="B158" s="89" t="s">
        <v>36</v>
      </c>
      <c r="C158" s="90">
        <v>42826</v>
      </c>
      <c r="D158" s="91"/>
      <c r="E158" s="108">
        <v>3840</v>
      </c>
      <c r="F158" s="108"/>
      <c r="G158" s="108">
        <v>2370</v>
      </c>
      <c r="H158" s="109">
        <v>3260</v>
      </c>
    </row>
    <row r="159" spans="1:8" x14ac:dyDescent="0.25">
      <c r="A159" s="132"/>
      <c r="B159" s="89" t="s">
        <v>40</v>
      </c>
      <c r="C159" s="90">
        <v>42856</v>
      </c>
      <c r="D159" s="91"/>
      <c r="E159" s="108">
        <v>3870</v>
      </c>
      <c r="F159" s="108"/>
      <c r="G159" s="108">
        <v>2370</v>
      </c>
      <c r="H159" s="109">
        <v>3300</v>
      </c>
    </row>
    <row r="160" spans="1:8" x14ac:dyDescent="0.25">
      <c r="A160" s="132"/>
      <c r="B160" s="89" t="s">
        <v>36</v>
      </c>
      <c r="C160" s="90">
        <v>42917</v>
      </c>
      <c r="D160" s="91"/>
      <c r="E160" s="108">
        <v>3800</v>
      </c>
      <c r="F160" s="108"/>
      <c r="G160" s="108">
        <v>2300</v>
      </c>
      <c r="H160" s="109">
        <v>3230</v>
      </c>
    </row>
    <row r="161" spans="1:8" x14ac:dyDescent="0.25">
      <c r="A161" s="132"/>
      <c r="B161" s="89" t="s">
        <v>39</v>
      </c>
      <c r="C161" s="90">
        <v>42948</v>
      </c>
      <c r="D161" s="91"/>
      <c r="E161" s="108">
        <v>3700</v>
      </c>
      <c r="F161" s="108"/>
      <c r="G161" s="108">
        <v>2200</v>
      </c>
      <c r="H161" s="109">
        <v>3130</v>
      </c>
    </row>
    <row r="162" spans="1:8" x14ac:dyDescent="0.25">
      <c r="A162" s="132"/>
      <c r="B162" s="89" t="s">
        <v>41</v>
      </c>
      <c r="C162" s="90">
        <v>42979</v>
      </c>
      <c r="D162" s="91"/>
      <c r="E162" s="108">
        <v>3650</v>
      </c>
      <c r="F162" s="108"/>
      <c r="G162" s="108">
        <v>2180</v>
      </c>
      <c r="H162" s="109">
        <v>3000</v>
      </c>
    </row>
    <row r="163" spans="1:8" x14ac:dyDescent="0.25">
      <c r="A163" s="132"/>
      <c r="B163" s="89" t="s">
        <v>38</v>
      </c>
      <c r="C163" s="90">
        <v>43009</v>
      </c>
      <c r="D163" s="91"/>
      <c r="E163" s="108">
        <v>3670</v>
      </c>
      <c r="F163" s="108"/>
      <c r="G163" s="108">
        <v>2200</v>
      </c>
      <c r="H163" s="109">
        <v>3020</v>
      </c>
    </row>
    <row r="164" spans="1:8" x14ac:dyDescent="0.25">
      <c r="A164" s="132"/>
      <c r="B164" s="89" t="s">
        <v>37</v>
      </c>
      <c r="C164" s="90">
        <v>43040</v>
      </c>
      <c r="D164" s="91"/>
      <c r="E164" s="108">
        <v>3750</v>
      </c>
      <c r="F164" s="108"/>
      <c r="G164" s="108">
        <v>2280</v>
      </c>
      <c r="H164" s="109">
        <v>3100</v>
      </c>
    </row>
    <row r="165" spans="1:8" x14ac:dyDescent="0.25">
      <c r="A165" s="116"/>
      <c r="B165" s="95" t="s">
        <v>41</v>
      </c>
      <c r="C165" s="96">
        <v>43070</v>
      </c>
      <c r="D165" s="97"/>
      <c r="E165" s="98">
        <v>3840</v>
      </c>
      <c r="F165" s="98"/>
      <c r="G165" s="98">
        <v>2370</v>
      </c>
      <c r="H165" s="99">
        <v>3190</v>
      </c>
    </row>
    <row r="166" spans="1:8" x14ac:dyDescent="0.25">
      <c r="A166" s="118">
        <v>2018</v>
      </c>
      <c r="B166" s="89" t="s">
        <v>35</v>
      </c>
      <c r="C166" s="90">
        <v>43160</v>
      </c>
      <c r="D166" s="91"/>
      <c r="E166" s="108">
        <v>3930</v>
      </c>
      <c r="F166" s="108"/>
      <c r="G166" s="108">
        <v>2400</v>
      </c>
      <c r="H166" s="109">
        <v>3280</v>
      </c>
    </row>
    <row r="167" spans="1:8" x14ac:dyDescent="0.25">
      <c r="A167" s="132"/>
      <c r="B167" s="89" t="s">
        <v>40</v>
      </c>
      <c r="C167" s="90">
        <v>43199</v>
      </c>
      <c r="D167" s="91"/>
      <c r="E167" s="108">
        <v>4000</v>
      </c>
      <c r="F167" s="108"/>
      <c r="G167" s="108">
        <v>2430</v>
      </c>
      <c r="H167" s="109">
        <v>3350</v>
      </c>
    </row>
    <row r="168" spans="1:8" x14ac:dyDescent="0.25">
      <c r="A168" s="132"/>
      <c r="B168" s="89" t="s">
        <v>41</v>
      </c>
      <c r="C168" s="90">
        <v>43266</v>
      </c>
      <c r="D168" s="91"/>
      <c r="E168" s="108">
        <v>4050</v>
      </c>
      <c r="F168" s="108"/>
      <c r="G168" s="108">
        <v>2480</v>
      </c>
      <c r="H168" s="109">
        <v>3400</v>
      </c>
    </row>
    <row r="169" spans="1:8" x14ac:dyDescent="0.25">
      <c r="A169" s="132"/>
      <c r="B169" s="89" t="s">
        <v>37</v>
      </c>
      <c r="C169" s="90">
        <v>43313</v>
      </c>
      <c r="D169" s="91"/>
      <c r="E169" s="108">
        <v>4100</v>
      </c>
      <c r="F169" s="108"/>
      <c r="G169" s="108">
        <v>2530</v>
      </c>
      <c r="H169" s="109">
        <v>3450</v>
      </c>
    </row>
    <row r="170" spans="1:8" x14ac:dyDescent="0.25">
      <c r="A170" s="132"/>
      <c r="B170" s="89" t="s">
        <v>37</v>
      </c>
      <c r="C170" s="90">
        <v>43355</v>
      </c>
      <c r="D170" s="91"/>
      <c r="E170" s="108">
        <v>4150</v>
      </c>
      <c r="F170" s="108"/>
      <c r="G170" s="108">
        <v>2580</v>
      </c>
      <c r="H170" s="109">
        <v>3500</v>
      </c>
    </row>
    <row r="171" spans="1:8" x14ac:dyDescent="0.25">
      <c r="A171" s="133"/>
      <c r="B171" s="95" t="s">
        <v>39</v>
      </c>
      <c r="C171" s="96">
        <v>43438</v>
      </c>
      <c r="D171" s="97"/>
      <c r="E171" s="98">
        <v>4200</v>
      </c>
      <c r="F171" s="98"/>
      <c r="G171" s="98">
        <v>2630</v>
      </c>
      <c r="H171" s="99">
        <v>3550</v>
      </c>
    </row>
    <row r="172" spans="1:8" x14ac:dyDescent="0.25">
      <c r="A172" s="116">
        <v>2019</v>
      </c>
      <c r="B172" s="95" t="s">
        <v>35</v>
      </c>
      <c r="C172" s="96">
        <v>43636</v>
      </c>
      <c r="D172" s="97"/>
      <c r="E172" s="98">
        <v>4100</v>
      </c>
      <c r="F172" s="98"/>
      <c r="G172" s="98">
        <v>2130</v>
      </c>
      <c r="H172" s="99">
        <v>3400</v>
      </c>
    </row>
    <row r="173" spans="1:8" x14ac:dyDescent="0.25">
      <c r="A173" s="134">
        <v>2022</v>
      </c>
      <c r="B173" s="95" t="s">
        <v>40</v>
      </c>
      <c r="C173" s="96">
        <v>44753</v>
      </c>
      <c r="D173" s="97"/>
      <c r="E173" s="98">
        <v>5900</v>
      </c>
      <c r="F173" s="98"/>
      <c r="G173" s="98">
        <v>2430</v>
      </c>
      <c r="H173" s="99">
        <v>4900</v>
      </c>
    </row>
    <row r="175" spans="1:8" x14ac:dyDescent="0.25">
      <c r="A175" s="137" t="s">
        <v>43</v>
      </c>
    </row>
  </sheetData>
  <mergeCells count="2">
    <mergeCell ref="A2:H2"/>
    <mergeCell ref="A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81C9D-F80D-4ADA-9ED4-C216FFD84EE2}">
  <sheetPr>
    <tabColor indexed="41"/>
  </sheetPr>
  <dimension ref="A1:AD79"/>
  <sheetViews>
    <sheetView zoomScale="70" workbookViewId="0">
      <pane xSplit="1" ySplit="4" topLeftCell="B50" activePane="bottomRight" state="frozen"/>
      <selection activeCell="J4" sqref="J4"/>
      <selection pane="topRight" activeCell="J4" sqref="J4"/>
      <selection pane="bottomLeft" activeCell="J4" sqref="J4"/>
      <selection pane="bottomRight" activeCell="P6" sqref="P6"/>
    </sheetView>
  </sheetViews>
  <sheetFormatPr baseColWidth="10" defaultRowHeight="12.75" x14ac:dyDescent="0.2"/>
  <cols>
    <col min="1" max="1" width="17.140625" style="1" customWidth="1"/>
    <col min="2" max="2" width="11.5703125" style="70" customWidth="1"/>
    <col min="3" max="6" width="11.5703125" style="1" customWidth="1"/>
    <col min="7" max="7" width="11.140625" style="1" customWidth="1"/>
    <col min="8" max="8" width="9.42578125" style="1" customWidth="1"/>
    <col min="9" max="9" width="9.5703125" style="1" customWidth="1"/>
    <col min="10" max="10" width="10.5703125" style="1" bestFit="1" customWidth="1"/>
    <col min="11" max="13" width="9.5703125" style="1" bestFit="1" customWidth="1"/>
    <col min="14" max="14" width="10.28515625" style="1" customWidth="1"/>
    <col min="15" max="15" width="11.42578125" style="1"/>
    <col min="16" max="16" width="13.42578125" style="1" customWidth="1"/>
    <col min="17" max="30" width="11.42578125" style="1" hidden="1" customWidth="1"/>
    <col min="31" max="36" width="11.42578125" style="1"/>
    <col min="37" max="37" width="19" style="1" customWidth="1"/>
    <col min="38" max="16384" width="11.42578125" style="1"/>
  </cols>
  <sheetData>
    <row r="1" spans="1:30" ht="10.5" customHeight="1" x14ac:dyDescent="0.2">
      <c r="A1" s="140" t="s">
        <v>9</v>
      </c>
      <c r="B1" s="143" t="s">
        <v>10</v>
      </c>
      <c r="C1" s="144" t="s">
        <v>10</v>
      </c>
      <c r="D1" s="144" t="s">
        <v>10</v>
      </c>
      <c r="E1" s="144" t="s">
        <v>10</v>
      </c>
      <c r="F1" s="144" t="s">
        <v>10</v>
      </c>
      <c r="G1" s="144" t="s">
        <v>10</v>
      </c>
      <c r="H1" s="144" t="s">
        <v>10</v>
      </c>
      <c r="I1" s="144" t="s">
        <v>10</v>
      </c>
      <c r="J1" s="144" t="s">
        <v>10</v>
      </c>
      <c r="K1" s="144" t="s">
        <v>10</v>
      </c>
      <c r="L1" s="144" t="s">
        <v>10</v>
      </c>
      <c r="M1" s="144" t="s">
        <v>10</v>
      </c>
      <c r="N1" s="145"/>
    </row>
    <row r="2" spans="1:30" ht="10.5" customHeight="1" x14ac:dyDescent="0.2">
      <c r="A2" s="141"/>
      <c r="B2" s="146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8"/>
    </row>
    <row r="3" spans="1:30" ht="10.5" customHeight="1" x14ac:dyDescent="0.2">
      <c r="A3" s="141"/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</row>
    <row r="4" spans="1:30" s="4" customFormat="1" ht="11.25" customHeight="1" x14ac:dyDescent="0.2">
      <c r="A4" s="142"/>
      <c r="B4" s="2">
        <v>44927</v>
      </c>
      <c r="C4" s="2">
        <v>44958</v>
      </c>
      <c r="D4" s="2">
        <v>44986</v>
      </c>
      <c r="E4" s="2">
        <v>45017</v>
      </c>
      <c r="F4" s="2">
        <v>45047</v>
      </c>
      <c r="G4" s="2">
        <v>45078</v>
      </c>
      <c r="H4" s="2">
        <v>45108</v>
      </c>
      <c r="I4" s="2">
        <v>45139</v>
      </c>
      <c r="J4" s="2">
        <v>45170</v>
      </c>
      <c r="K4" s="2">
        <v>45200</v>
      </c>
      <c r="L4" s="2">
        <v>45231</v>
      </c>
      <c r="M4" s="2">
        <v>45261</v>
      </c>
      <c r="N4" s="3" t="s">
        <v>11</v>
      </c>
    </row>
    <row r="5" spans="1:30" x14ac:dyDescent="0.2">
      <c r="A5" s="5" t="s">
        <v>12</v>
      </c>
      <c r="B5" s="6"/>
      <c r="E5" s="7"/>
      <c r="F5" s="8"/>
      <c r="G5" s="8"/>
      <c r="I5" s="9"/>
      <c r="Q5" s="5" t="s">
        <v>13</v>
      </c>
      <c r="R5" s="6"/>
      <c r="U5" s="7"/>
      <c r="V5" s="8"/>
      <c r="W5" s="8"/>
      <c r="Y5" s="9"/>
    </row>
    <row r="6" spans="1:30" x14ac:dyDescent="0.2">
      <c r="A6" s="10" t="s">
        <v>14</v>
      </c>
      <c r="B6" s="11">
        <v>1187.9904999999999</v>
      </c>
      <c r="C6" s="11">
        <v>1347.6189999999999</v>
      </c>
      <c r="D6" s="11">
        <v>1238.6215</v>
      </c>
      <c r="E6" s="11">
        <v>1170.4290000000001</v>
      </c>
      <c r="F6" s="11">
        <v>1330.0900000000001</v>
      </c>
      <c r="G6" s="11">
        <v>1456.2275000000002</v>
      </c>
      <c r="H6" s="11">
        <v>1413.8330000000001</v>
      </c>
      <c r="I6" s="11">
        <v>1422.1955</v>
      </c>
      <c r="J6" s="11">
        <v>1365.3208999999999</v>
      </c>
      <c r="K6" s="11">
        <v>1244.4733000000001</v>
      </c>
      <c r="L6" s="11">
        <v>1439.7535</v>
      </c>
      <c r="M6" s="12">
        <v>1441.3445000000002</v>
      </c>
      <c r="N6" s="13">
        <f t="shared" ref="N6:N13" si="0">SUM(B6:M6)</f>
        <v>16057.8982</v>
      </c>
      <c r="P6" s="14"/>
    </row>
    <row r="7" spans="1:30" x14ac:dyDescent="0.2">
      <c r="A7" s="15" t="s">
        <v>1</v>
      </c>
      <c r="B7" s="16">
        <f>SUM(B72,B62,B52,B42,B32,B22)</f>
        <v>14.091999999999999</v>
      </c>
      <c r="C7" s="16">
        <f t="shared" ref="C7:M8" si="1">SUM(C72,C62,C52,C42,C32,C22)</f>
        <v>10.986000000000001</v>
      </c>
      <c r="D7" s="16">
        <f t="shared" si="1"/>
        <v>15.299999999999999</v>
      </c>
      <c r="E7" s="16">
        <f t="shared" si="1"/>
        <v>17.493000000000002</v>
      </c>
      <c r="F7" s="16">
        <f t="shared" si="1"/>
        <v>21.952999999999999</v>
      </c>
      <c r="G7" s="16">
        <f t="shared" si="1"/>
        <v>23.96</v>
      </c>
      <c r="H7" s="16">
        <f t="shared" si="1"/>
        <v>23.462000000000003</v>
      </c>
      <c r="I7" s="16">
        <f t="shared" si="1"/>
        <v>26.990000000000002</v>
      </c>
      <c r="J7" s="17">
        <f t="shared" si="1"/>
        <v>21.151</v>
      </c>
      <c r="K7" s="17">
        <f t="shared" si="1"/>
        <v>29.177999999999997</v>
      </c>
      <c r="L7" s="16">
        <f t="shared" si="1"/>
        <v>22.439</v>
      </c>
      <c r="M7" s="18">
        <f t="shared" si="1"/>
        <v>20.754000000000001</v>
      </c>
      <c r="N7" s="19">
        <f t="shared" si="0"/>
        <v>247.75799999999998</v>
      </c>
      <c r="O7" s="20"/>
      <c r="Q7" s="15" t="s">
        <v>1</v>
      </c>
      <c r="R7" s="19">
        <v>40.070999999999998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f t="shared" ref="AD7:AD14" si="2">SUM(R7:AC7)</f>
        <v>40.070999999999998</v>
      </c>
    </row>
    <row r="8" spans="1:30" x14ac:dyDescent="0.2">
      <c r="A8" s="21" t="s">
        <v>2</v>
      </c>
      <c r="B8" s="22">
        <f>SUM(B73,B63,B53,B43,B33,B23)</f>
        <v>4233.951</v>
      </c>
      <c r="C8" s="22">
        <f t="shared" si="1"/>
        <v>3156.6460000000002</v>
      </c>
      <c r="D8" s="22">
        <f t="shared" si="1"/>
        <v>3573.94</v>
      </c>
      <c r="E8" s="22">
        <f t="shared" si="1"/>
        <v>4050.0219999999999</v>
      </c>
      <c r="F8" s="22">
        <f t="shared" si="1"/>
        <v>3606.181</v>
      </c>
      <c r="G8" s="22">
        <f t="shared" si="1"/>
        <v>3787.4780000000001</v>
      </c>
      <c r="H8" s="22">
        <f t="shared" si="1"/>
        <v>4678.1220000000003</v>
      </c>
      <c r="I8" s="22">
        <f t="shared" si="1"/>
        <v>5731.0980000000009</v>
      </c>
      <c r="J8" s="22">
        <f t="shared" si="1"/>
        <v>4626.1779999999999</v>
      </c>
      <c r="K8" s="22">
        <f t="shared" si="1"/>
        <v>4907.2950000000001</v>
      </c>
      <c r="L8" s="22">
        <f t="shared" si="1"/>
        <v>4735.6720000000005</v>
      </c>
      <c r="M8" s="23">
        <f t="shared" si="1"/>
        <v>4216.0889999999999</v>
      </c>
      <c r="N8" s="24">
        <f t="shared" si="0"/>
        <v>51302.671999999999</v>
      </c>
      <c r="O8" s="25"/>
      <c r="Q8" s="21" t="s">
        <v>2</v>
      </c>
      <c r="R8" s="24">
        <v>5931.915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f t="shared" si="2"/>
        <v>5931.915</v>
      </c>
    </row>
    <row r="9" spans="1:30" x14ac:dyDescent="0.2">
      <c r="A9" s="26" t="s">
        <v>3</v>
      </c>
      <c r="B9" s="27">
        <f t="shared" ref="B9:M13" si="3">SUM(B74,B64,B54,B44,B34,B24)</f>
        <v>12711.4732</v>
      </c>
      <c r="C9" s="27">
        <f t="shared" si="3"/>
        <v>12164.3521</v>
      </c>
      <c r="D9" s="27">
        <f t="shared" si="3"/>
        <v>14134.652399999999</v>
      </c>
      <c r="E9" s="27">
        <f t="shared" si="3"/>
        <v>13500.9818</v>
      </c>
      <c r="F9" s="27">
        <f t="shared" si="3"/>
        <v>14659.8357</v>
      </c>
      <c r="G9" s="27">
        <f t="shared" si="3"/>
        <v>15524.635</v>
      </c>
      <c r="H9" s="27">
        <f t="shared" si="3"/>
        <v>14624.647700000001</v>
      </c>
      <c r="I9" s="27">
        <f t="shared" si="3"/>
        <v>15813.9928</v>
      </c>
      <c r="J9" s="27">
        <f t="shared" si="3"/>
        <v>15329.43</v>
      </c>
      <c r="K9" s="27">
        <f t="shared" si="3"/>
        <v>15852</v>
      </c>
      <c r="L9" s="27">
        <f t="shared" si="3"/>
        <v>15031.131000000001</v>
      </c>
      <c r="M9" s="28">
        <f t="shared" si="3"/>
        <v>16632.921999999999</v>
      </c>
      <c r="N9" s="29">
        <f t="shared" si="0"/>
        <v>175980.05369999999</v>
      </c>
      <c r="O9" s="25"/>
      <c r="Q9" s="26" t="s">
        <v>3</v>
      </c>
      <c r="R9" s="29">
        <v>9496.2104171912179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f t="shared" si="2"/>
        <v>9496.2104171912179</v>
      </c>
    </row>
    <row r="10" spans="1:30" x14ac:dyDescent="0.2">
      <c r="A10" s="26" t="s">
        <v>8</v>
      </c>
      <c r="B10" s="27">
        <f t="shared" si="3"/>
        <v>3375.9189999999999</v>
      </c>
      <c r="C10" s="27">
        <f t="shared" si="3"/>
        <v>2985.2750000000001</v>
      </c>
      <c r="D10" s="27">
        <f t="shared" si="3"/>
        <v>3232.1469999999999</v>
      </c>
      <c r="E10" s="27">
        <f t="shared" si="3"/>
        <v>2923.067</v>
      </c>
      <c r="F10" s="27">
        <f t="shared" si="3"/>
        <v>3394.0859999999998</v>
      </c>
      <c r="G10" s="27">
        <f t="shared" si="3"/>
        <v>3426.3530000000001</v>
      </c>
      <c r="H10" s="27">
        <f t="shared" si="3"/>
        <v>2941.3409999999999</v>
      </c>
      <c r="I10" s="27">
        <f t="shared" si="3"/>
        <v>3535.0259999999998</v>
      </c>
      <c r="J10" s="27">
        <f t="shared" si="3"/>
        <v>3314.0729999999999</v>
      </c>
      <c r="K10" s="27">
        <f t="shared" si="3"/>
        <v>1957.7940000000001</v>
      </c>
      <c r="L10" s="27">
        <f t="shared" si="3"/>
        <v>1756.1510000000001</v>
      </c>
      <c r="M10" s="28">
        <f t="shared" si="3"/>
        <v>3242.4450000000002</v>
      </c>
      <c r="N10" s="29">
        <f t="shared" si="0"/>
        <v>36083.677000000003</v>
      </c>
      <c r="O10" s="20"/>
      <c r="Q10" s="26" t="s">
        <v>4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>
        <f t="shared" si="2"/>
        <v>0</v>
      </c>
    </row>
    <row r="11" spans="1:30" x14ac:dyDescent="0.2">
      <c r="A11" s="26" t="s">
        <v>5</v>
      </c>
      <c r="B11" s="27">
        <f t="shared" si="3"/>
        <v>3252.99</v>
      </c>
      <c r="C11" s="27">
        <f t="shared" si="3"/>
        <v>3918.2256000000002</v>
      </c>
      <c r="D11" s="27">
        <f t="shared" si="3"/>
        <v>3707.4391999999998</v>
      </c>
      <c r="E11" s="27">
        <f t="shared" si="3"/>
        <v>3657.9872</v>
      </c>
      <c r="F11" s="27">
        <f t="shared" si="3"/>
        <v>4611.3049000000001</v>
      </c>
      <c r="G11" s="27">
        <f t="shared" si="3"/>
        <v>4566.991</v>
      </c>
      <c r="H11" s="27">
        <f t="shared" si="3"/>
        <v>4795.6458999999995</v>
      </c>
      <c r="I11" s="27">
        <f t="shared" si="3"/>
        <v>4623.4949999999999</v>
      </c>
      <c r="J11" s="27">
        <f t="shared" si="3"/>
        <v>5402</v>
      </c>
      <c r="K11" s="27">
        <f t="shared" si="3"/>
        <v>5296.5010000000002</v>
      </c>
      <c r="L11" s="27">
        <f t="shared" si="3"/>
        <v>5659.2</v>
      </c>
      <c r="M11" s="28">
        <f t="shared" si="3"/>
        <v>5356.4870000000001</v>
      </c>
      <c r="N11" s="29">
        <f t="shared" si="0"/>
        <v>54848.26679999999</v>
      </c>
      <c r="O11" s="20"/>
      <c r="Q11" s="26" t="s">
        <v>5</v>
      </c>
      <c r="R11" s="29">
        <v>4084.8270886808377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f t="shared" si="2"/>
        <v>4084.8270886808377</v>
      </c>
    </row>
    <row r="12" spans="1:30" x14ac:dyDescent="0.2">
      <c r="A12" s="26" t="s">
        <v>6</v>
      </c>
      <c r="B12" s="27">
        <f t="shared" si="3"/>
        <v>48584.917300000001</v>
      </c>
      <c r="C12" s="27">
        <f t="shared" si="3"/>
        <v>49253.5962</v>
      </c>
      <c r="D12" s="27">
        <f t="shared" si="3"/>
        <v>52704.561649999996</v>
      </c>
      <c r="E12" s="27">
        <f t="shared" si="3"/>
        <v>53451.692600000002</v>
      </c>
      <c r="F12" s="27">
        <f t="shared" si="3"/>
        <v>58507.010849999999</v>
      </c>
      <c r="G12" s="27">
        <f t="shared" si="3"/>
        <v>60736.588100000001</v>
      </c>
      <c r="H12" s="27">
        <f t="shared" si="3"/>
        <v>61071.379100000006</v>
      </c>
      <c r="I12" s="27">
        <f t="shared" si="3"/>
        <v>66545.657699999996</v>
      </c>
      <c r="J12" s="27">
        <f t="shared" si="3"/>
        <v>62425.989000000001</v>
      </c>
      <c r="K12" s="27">
        <f t="shared" si="3"/>
        <v>65013.305</v>
      </c>
      <c r="L12" s="27">
        <f t="shared" si="3"/>
        <v>60210.959000000003</v>
      </c>
      <c r="M12" s="28">
        <f t="shared" si="3"/>
        <v>60632.192999999999</v>
      </c>
      <c r="N12" s="29">
        <f t="shared" si="0"/>
        <v>699137.84950000001</v>
      </c>
      <c r="O12" s="20"/>
      <c r="Q12" s="26" t="s">
        <v>6</v>
      </c>
      <c r="R12" s="29">
        <v>34270.399978092428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f t="shared" si="2"/>
        <v>34270.399978092428</v>
      </c>
    </row>
    <row r="13" spans="1:30" x14ac:dyDescent="0.2">
      <c r="A13" s="30" t="s">
        <v>7</v>
      </c>
      <c r="B13" s="31">
        <f>SUM(B78,B68,B58,B48,B38,B28)</f>
        <v>12756.037</v>
      </c>
      <c r="C13" s="31">
        <f t="shared" si="3"/>
        <v>11084.779</v>
      </c>
      <c r="D13" s="31">
        <f t="shared" si="3"/>
        <v>10194.254000000001</v>
      </c>
      <c r="E13" s="31">
        <f t="shared" si="3"/>
        <v>6669.6069999999991</v>
      </c>
      <c r="F13" s="31">
        <f t="shared" si="3"/>
        <v>10144.936</v>
      </c>
      <c r="G13" s="31">
        <f t="shared" si="3"/>
        <v>13690.753000000001</v>
      </c>
      <c r="H13" s="31">
        <f t="shared" si="3"/>
        <v>16167.814999999999</v>
      </c>
      <c r="I13" s="31">
        <f t="shared" si="3"/>
        <v>16059.302000000003</v>
      </c>
      <c r="J13" s="31">
        <f t="shared" si="3"/>
        <v>18743.932000000001</v>
      </c>
      <c r="K13" s="31">
        <f t="shared" si="3"/>
        <v>17484.746999999999</v>
      </c>
      <c r="L13" s="31">
        <f t="shared" si="3"/>
        <v>19168.235000000001</v>
      </c>
      <c r="M13" s="32">
        <f t="shared" si="3"/>
        <v>18290.268500000002</v>
      </c>
      <c r="N13" s="33">
        <f t="shared" si="0"/>
        <v>170454.6655</v>
      </c>
      <c r="O13" s="20"/>
      <c r="P13" s="34"/>
      <c r="Q13" s="30" t="s">
        <v>7</v>
      </c>
      <c r="R13" s="33">
        <v>8315.5300000000007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f t="shared" si="2"/>
        <v>8315.5300000000007</v>
      </c>
    </row>
    <row r="14" spans="1:30" x14ac:dyDescent="0.2">
      <c r="A14" s="35" t="s">
        <v>11</v>
      </c>
      <c r="B14" s="31">
        <f>SUM(B6:B13)</f>
        <v>86117.37</v>
      </c>
      <c r="C14" s="31">
        <f t="shared" ref="C14:M14" si="4">SUM(C6:C13)</f>
        <v>83921.478900000002</v>
      </c>
      <c r="D14" s="31">
        <f t="shared" si="4"/>
        <v>88800.91575</v>
      </c>
      <c r="E14" s="31">
        <f t="shared" si="4"/>
        <v>85441.279599999994</v>
      </c>
      <c r="F14" s="31">
        <f t="shared" si="4"/>
        <v>96275.397450000004</v>
      </c>
      <c r="G14" s="31">
        <f t="shared" si="4"/>
        <v>103212.9856</v>
      </c>
      <c r="H14" s="31">
        <f t="shared" si="4"/>
        <v>105716.24570000001</v>
      </c>
      <c r="I14" s="31">
        <f t="shared" si="4"/>
        <v>113757.75700000001</v>
      </c>
      <c r="J14" s="31">
        <f t="shared" si="4"/>
        <v>111228.0739</v>
      </c>
      <c r="K14" s="31">
        <f t="shared" si="4"/>
        <v>111785.2933</v>
      </c>
      <c r="L14" s="36">
        <f t="shared" si="4"/>
        <v>108023.5405</v>
      </c>
      <c r="M14" s="37">
        <f t="shared" si="4"/>
        <v>109832.503</v>
      </c>
      <c r="N14" s="33">
        <f>SUM(B14:M14)</f>
        <v>1204112.8407000001</v>
      </c>
      <c r="O14" s="38">
        <f>N14*100/N$14</f>
        <v>100</v>
      </c>
      <c r="Q14" s="35" t="s">
        <v>11</v>
      </c>
      <c r="R14" s="33">
        <f t="shared" ref="R14:AC14" si="5">SUM(R6:R13)</f>
        <v>62138.953483964484</v>
      </c>
      <c r="S14" s="33">
        <f t="shared" si="5"/>
        <v>0</v>
      </c>
      <c r="T14" s="33">
        <f t="shared" si="5"/>
        <v>0</v>
      </c>
      <c r="U14" s="33">
        <f t="shared" si="5"/>
        <v>0</v>
      </c>
      <c r="V14" s="33">
        <f t="shared" si="5"/>
        <v>0</v>
      </c>
      <c r="W14" s="33">
        <f t="shared" si="5"/>
        <v>0</v>
      </c>
      <c r="X14" s="33">
        <f t="shared" si="5"/>
        <v>0</v>
      </c>
      <c r="Y14" s="33">
        <f t="shared" si="5"/>
        <v>0</v>
      </c>
      <c r="Z14" s="33">
        <f t="shared" si="5"/>
        <v>0</v>
      </c>
      <c r="AA14" s="33">
        <f t="shared" si="5"/>
        <v>0</v>
      </c>
      <c r="AB14" s="38">
        <f t="shared" si="5"/>
        <v>0</v>
      </c>
      <c r="AC14" s="38">
        <f t="shared" si="5"/>
        <v>0</v>
      </c>
      <c r="AD14" s="33">
        <f t="shared" si="2"/>
        <v>62138.953483964484</v>
      </c>
    </row>
    <row r="15" spans="1:30" x14ac:dyDescent="0.2">
      <c r="A15" s="39" t="s">
        <v>15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</row>
    <row r="16" spans="1:30" s="45" customFormat="1" ht="12.75" customHeight="1" x14ac:dyDescent="0.2">
      <c r="A16" s="41" t="s">
        <v>16</v>
      </c>
      <c r="B16" s="42">
        <f>SUM(B9:B13)</f>
        <v>80681.33649999999</v>
      </c>
      <c r="C16" s="42">
        <f t="shared" ref="C16:M16" si="6">SUM(C9:C13)</f>
        <v>79406.227899999998</v>
      </c>
      <c r="D16" s="42">
        <f t="shared" si="6"/>
        <v>83973.054250000001</v>
      </c>
      <c r="E16" s="42">
        <f t="shared" si="6"/>
        <v>80203.335600000006</v>
      </c>
      <c r="F16" s="42">
        <f t="shared" si="6"/>
        <v>91317.173450000002</v>
      </c>
      <c r="G16" s="42">
        <f t="shared" si="6"/>
        <v>97945.320099999997</v>
      </c>
      <c r="H16" s="42">
        <f t="shared" si="6"/>
        <v>99600.828700000013</v>
      </c>
      <c r="I16" s="42">
        <f t="shared" si="6"/>
        <v>106577.47349999999</v>
      </c>
      <c r="J16" s="42">
        <f t="shared" si="6"/>
        <v>105215.424</v>
      </c>
      <c r="K16" s="42">
        <f t="shared" si="6"/>
        <v>105604.34700000001</v>
      </c>
      <c r="L16" s="42">
        <f t="shared" si="6"/>
        <v>101825.67600000001</v>
      </c>
      <c r="M16" s="43">
        <f t="shared" si="6"/>
        <v>104154.3155</v>
      </c>
      <c r="N16" s="44">
        <f>SUM(B16:M16)</f>
        <v>1136504.5125</v>
      </c>
      <c r="R16" s="46">
        <f t="shared" ref="R16:AD23" si="7">B6-R6</f>
        <v>1187.9904999999999</v>
      </c>
      <c r="S16" s="46">
        <f t="shared" si="7"/>
        <v>1347.6189999999999</v>
      </c>
      <c r="T16" s="46">
        <f t="shared" si="7"/>
        <v>1238.6215</v>
      </c>
      <c r="U16" s="46">
        <f t="shared" si="7"/>
        <v>1170.4290000000001</v>
      </c>
      <c r="V16" s="46">
        <f t="shared" si="7"/>
        <v>1330.0900000000001</v>
      </c>
      <c r="W16" s="46">
        <f t="shared" si="7"/>
        <v>1456.2275000000002</v>
      </c>
      <c r="X16" s="46">
        <f t="shared" si="7"/>
        <v>1413.8330000000001</v>
      </c>
      <c r="Y16" s="46">
        <f t="shared" si="7"/>
        <v>1422.1955</v>
      </c>
      <c r="Z16" s="46">
        <f t="shared" si="7"/>
        <v>1365.3208999999999</v>
      </c>
      <c r="AA16" s="46">
        <f t="shared" si="7"/>
        <v>1244.4733000000001</v>
      </c>
      <c r="AB16" s="46">
        <f t="shared" si="7"/>
        <v>1439.7535</v>
      </c>
      <c r="AC16" s="46">
        <f t="shared" si="7"/>
        <v>1441.3445000000002</v>
      </c>
      <c r="AD16" s="46">
        <f t="shared" si="7"/>
        <v>16057.8982</v>
      </c>
    </row>
    <row r="17" spans="1:30" x14ac:dyDescent="0.2">
      <c r="A17" s="47" t="s">
        <v>17</v>
      </c>
      <c r="B17" s="48">
        <v>80681.33649999999</v>
      </c>
      <c r="C17" s="48">
        <v>79406.227899999998</v>
      </c>
      <c r="D17" s="48">
        <v>83973.054250000001</v>
      </c>
      <c r="E17" s="48">
        <v>80203.335600000006</v>
      </c>
      <c r="F17" s="48">
        <v>91317.173450000002</v>
      </c>
      <c r="G17" s="48">
        <v>97945.320099999997</v>
      </c>
      <c r="H17" s="48">
        <v>99600.828700000013</v>
      </c>
      <c r="I17" s="48">
        <v>106577.47349999999</v>
      </c>
      <c r="J17" s="48">
        <v>105215.424</v>
      </c>
      <c r="K17" s="48">
        <v>105604.34700000001</v>
      </c>
      <c r="L17" s="48">
        <v>101825.67600000001</v>
      </c>
      <c r="M17" s="49">
        <v>104154.3155</v>
      </c>
      <c r="N17" s="50">
        <f>SUM(B17:M17)</f>
        <v>1136504.5125</v>
      </c>
      <c r="R17" s="51">
        <f t="shared" si="7"/>
        <v>-25.978999999999999</v>
      </c>
      <c r="S17" s="51">
        <f t="shared" si="7"/>
        <v>10.986000000000001</v>
      </c>
      <c r="T17" s="51">
        <f t="shared" si="7"/>
        <v>15.299999999999999</v>
      </c>
      <c r="U17" s="51">
        <f t="shared" si="7"/>
        <v>17.493000000000002</v>
      </c>
      <c r="V17" s="51">
        <f t="shared" si="7"/>
        <v>21.952999999999999</v>
      </c>
      <c r="W17" s="51">
        <f t="shared" si="7"/>
        <v>23.96</v>
      </c>
      <c r="X17" s="51">
        <f t="shared" si="7"/>
        <v>23.462000000000003</v>
      </c>
      <c r="Y17" s="51">
        <f t="shared" si="7"/>
        <v>26.990000000000002</v>
      </c>
      <c r="Z17" s="51">
        <f t="shared" si="7"/>
        <v>21.151</v>
      </c>
      <c r="AA17" s="51">
        <f t="shared" si="7"/>
        <v>29.177999999999997</v>
      </c>
      <c r="AB17" s="51">
        <f t="shared" si="7"/>
        <v>22.439</v>
      </c>
      <c r="AC17" s="51">
        <f t="shared" si="7"/>
        <v>20.754000000000001</v>
      </c>
      <c r="AD17" s="51">
        <f t="shared" si="7"/>
        <v>207.68699999999998</v>
      </c>
    </row>
    <row r="18" spans="1:30" x14ac:dyDescent="0.2">
      <c r="A18" s="52" t="s">
        <v>18</v>
      </c>
      <c r="B18" s="53">
        <f>B16-B17</f>
        <v>0</v>
      </c>
      <c r="C18" s="40">
        <f t="shared" ref="C18:N18" si="8">C16-C17</f>
        <v>0</v>
      </c>
      <c r="D18" s="40">
        <f t="shared" si="8"/>
        <v>0</v>
      </c>
      <c r="E18" s="40">
        <f t="shared" si="8"/>
        <v>0</v>
      </c>
      <c r="F18" s="40">
        <f t="shared" si="8"/>
        <v>0</v>
      </c>
      <c r="G18" s="40">
        <f t="shared" si="8"/>
        <v>0</v>
      </c>
      <c r="H18" s="40">
        <f t="shared" si="8"/>
        <v>0</v>
      </c>
      <c r="I18" s="40">
        <f t="shared" si="8"/>
        <v>0</v>
      </c>
      <c r="J18" s="40">
        <f t="shared" si="8"/>
        <v>0</v>
      </c>
      <c r="K18" s="40">
        <f t="shared" si="8"/>
        <v>0</v>
      </c>
      <c r="L18" s="40">
        <f t="shared" si="8"/>
        <v>0</v>
      </c>
      <c r="M18" s="40">
        <f t="shared" si="8"/>
        <v>0</v>
      </c>
      <c r="N18" s="40">
        <f t="shared" si="8"/>
        <v>0</v>
      </c>
      <c r="R18" s="51">
        <f t="shared" si="7"/>
        <v>-1697.9639999999999</v>
      </c>
      <c r="S18" s="51">
        <f t="shared" si="7"/>
        <v>3156.6460000000002</v>
      </c>
      <c r="T18" s="51">
        <f t="shared" si="7"/>
        <v>3573.94</v>
      </c>
      <c r="U18" s="51">
        <f t="shared" si="7"/>
        <v>4050.0219999999999</v>
      </c>
      <c r="V18" s="51">
        <f t="shared" si="7"/>
        <v>3606.181</v>
      </c>
      <c r="W18" s="51">
        <f t="shared" si="7"/>
        <v>3787.4780000000001</v>
      </c>
      <c r="X18" s="51">
        <f t="shared" si="7"/>
        <v>4678.1220000000003</v>
      </c>
      <c r="Y18" s="51">
        <f t="shared" si="7"/>
        <v>5731.0980000000009</v>
      </c>
      <c r="Z18" s="51">
        <f t="shared" si="7"/>
        <v>4626.1779999999999</v>
      </c>
      <c r="AA18" s="51">
        <f t="shared" si="7"/>
        <v>4907.2950000000001</v>
      </c>
      <c r="AB18" s="51">
        <f t="shared" si="7"/>
        <v>4735.6720000000005</v>
      </c>
      <c r="AC18" s="51">
        <f t="shared" si="7"/>
        <v>4216.0889999999999</v>
      </c>
      <c r="AD18" s="51">
        <f t="shared" si="7"/>
        <v>45370.756999999998</v>
      </c>
    </row>
    <row r="19" spans="1:30" s="57" customFormat="1" ht="15" x14ac:dyDescent="0.25">
      <c r="A19" s="54" t="s">
        <v>19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R19" s="51">
        <f t="shared" si="7"/>
        <v>3215.2627828087825</v>
      </c>
      <c r="S19" s="51">
        <f t="shared" si="7"/>
        <v>12164.3521</v>
      </c>
      <c r="T19" s="51">
        <f t="shared" si="7"/>
        <v>14134.652399999999</v>
      </c>
      <c r="U19" s="51">
        <f t="shared" si="7"/>
        <v>13500.9818</v>
      </c>
      <c r="V19" s="51">
        <f t="shared" si="7"/>
        <v>14659.8357</v>
      </c>
      <c r="W19" s="51">
        <f t="shared" si="7"/>
        <v>15524.635</v>
      </c>
      <c r="X19" s="51">
        <f t="shared" si="7"/>
        <v>14624.647700000001</v>
      </c>
      <c r="Y19" s="51">
        <f t="shared" si="7"/>
        <v>15813.9928</v>
      </c>
      <c r="Z19" s="51">
        <f t="shared" si="7"/>
        <v>15329.43</v>
      </c>
      <c r="AA19" s="51">
        <f t="shared" si="7"/>
        <v>15852</v>
      </c>
      <c r="AB19" s="51">
        <f t="shared" si="7"/>
        <v>15031.131000000001</v>
      </c>
      <c r="AC19" s="51">
        <f t="shared" si="7"/>
        <v>16632.921999999999</v>
      </c>
      <c r="AD19" s="51">
        <f t="shared" si="7"/>
        <v>166483.84328280878</v>
      </c>
    </row>
    <row r="20" spans="1:30" x14ac:dyDescent="0.2">
      <c r="A20" s="58" t="s">
        <v>20</v>
      </c>
      <c r="B20" s="59">
        <f>SUM(B29,B39,B49,B59,B69,B79)-B14</f>
        <v>0</v>
      </c>
      <c r="C20" s="59">
        <f>SUM(C29,C39,C49,C59,C69,C79)-C14</f>
        <v>0</v>
      </c>
      <c r="D20" s="59">
        <f>SUM(D29,D39,D49,D59,D69,D79)-D14</f>
        <v>0</v>
      </c>
      <c r="E20" s="59">
        <f t="shared" ref="E20:N20" si="9">SUM(E29,E39,E49,E59,E69,E79)-E14</f>
        <v>0</v>
      </c>
      <c r="F20" s="59">
        <f t="shared" si="9"/>
        <v>0</v>
      </c>
      <c r="G20" s="59">
        <f t="shared" si="9"/>
        <v>0</v>
      </c>
      <c r="H20" s="59">
        <f t="shared" si="9"/>
        <v>0</v>
      </c>
      <c r="I20" s="59">
        <f t="shared" si="9"/>
        <v>0</v>
      </c>
      <c r="J20" s="59">
        <f t="shared" si="9"/>
        <v>0</v>
      </c>
      <c r="K20" s="59">
        <f t="shared" si="9"/>
        <v>0</v>
      </c>
      <c r="L20" s="59">
        <f t="shared" si="9"/>
        <v>0</v>
      </c>
      <c r="M20" s="59">
        <f t="shared" si="9"/>
        <v>0</v>
      </c>
      <c r="N20" s="59">
        <f t="shared" si="9"/>
        <v>0</v>
      </c>
      <c r="O20" s="60" t="s">
        <v>21</v>
      </c>
      <c r="R20" s="51">
        <f t="shared" si="7"/>
        <v>3375.9189999999999</v>
      </c>
      <c r="S20" s="51">
        <f t="shared" si="7"/>
        <v>2985.2750000000001</v>
      </c>
      <c r="T20" s="51">
        <f t="shared" si="7"/>
        <v>3232.1469999999999</v>
      </c>
      <c r="U20" s="51">
        <f t="shared" si="7"/>
        <v>2923.067</v>
      </c>
      <c r="V20" s="51">
        <f t="shared" si="7"/>
        <v>3394.0859999999998</v>
      </c>
      <c r="W20" s="51">
        <f t="shared" si="7"/>
        <v>3426.3530000000001</v>
      </c>
      <c r="X20" s="51">
        <f t="shared" si="7"/>
        <v>2941.3409999999999</v>
      </c>
      <c r="Y20" s="51">
        <f t="shared" si="7"/>
        <v>3535.0259999999998</v>
      </c>
      <c r="Z20" s="51">
        <f t="shared" si="7"/>
        <v>3314.0729999999999</v>
      </c>
      <c r="AA20" s="51">
        <f t="shared" si="7"/>
        <v>1957.7940000000001</v>
      </c>
      <c r="AB20" s="51">
        <f t="shared" si="7"/>
        <v>1756.1510000000001</v>
      </c>
      <c r="AC20" s="51">
        <f t="shared" si="7"/>
        <v>3242.4450000000002</v>
      </c>
      <c r="AD20" s="51">
        <f t="shared" si="7"/>
        <v>36083.677000000003</v>
      </c>
    </row>
    <row r="21" spans="1:30" x14ac:dyDescent="0.2">
      <c r="A21" s="10" t="s">
        <v>14</v>
      </c>
      <c r="B21" s="11">
        <v>123.80538937240199</v>
      </c>
      <c r="C21" s="11">
        <v>123.92844504024866</v>
      </c>
      <c r="D21" s="11">
        <v>493.8295895745232</v>
      </c>
      <c r="E21" s="11">
        <v>579.21430831339171</v>
      </c>
      <c r="F21" s="11">
        <v>558.98217006849393</v>
      </c>
      <c r="G21" s="11">
        <v>569.04957379898087</v>
      </c>
      <c r="H21" s="11">
        <v>557.77343952867045</v>
      </c>
      <c r="I21" s="11">
        <v>698.03753309030469</v>
      </c>
      <c r="J21" s="11">
        <v>531.28320837543856</v>
      </c>
      <c r="K21" s="11">
        <v>541.9240127088035</v>
      </c>
      <c r="L21" s="11">
        <v>564.50132910474736</v>
      </c>
      <c r="M21" s="11">
        <v>584.98388440848532</v>
      </c>
      <c r="N21" s="13">
        <f t="shared" ref="N21:N29" si="10">SUM(B21:M21)</f>
        <v>5927.3128833844903</v>
      </c>
      <c r="O21" s="60"/>
      <c r="R21" s="51">
        <f t="shared" si="7"/>
        <v>-831.83708868083795</v>
      </c>
      <c r="S21" s="51">
        <f t="shared" si="7"/>
        <v>3918.2256000000002</v>
      </c>
      <c r="T21" s="51">
        <f t="shared" si="7"/>
        <v>3707.4391999999998</v>
      </c>
      <c r="U21" s="51">
        <f t="shared" si="7"/>
        <v>3657.9872</v>
      </c>
      <c r="V21" s="51">
        <f t="shared" si="7"/>
        <v>4611.3049000000001</v>
      </c>
      <c r="W21" s="51">
        <f t="shared" si="7"/>
        <v>4566.991</v>
      </c>
      <c r="X21" s="51">
        <f t="shared" si="7"/>
        <v>4795.6458999999995</v>
      </c>
      <c r="Y21" s="51">
        <f t="shared" si="7"/>
        <v>4623.4949999999999</v>
      </c>
      <c r="Z21" s="51">
        <f t="shared" si="7"/>
        <v>5402</v>
      </c>
      <c r="AA21" s="51">
        <f t="shared" si="7"/>
        <v>5296.5010000000002</v>
      </c>
      <c r="AB21" s="51">
        <f t="shared" si="7"/>
        <v>5659.2</v>
      </c>
      <c r="AC21" s="51">
        <f t="shared" si="7"/>
        <v>5356.4870000000001</v>
      </c>
      <c r="AD21" s="51">
        <f t="shared" si="7"/>
        <v>50763.439711319152</v>
      </c>
    </row>
    <row r="22" spans="1:30" x14ac:dyDescent="0.2">
      <c r="A22" s="15" t="s">
        <v>1</v>
      </c>
      <c r="B22" s="16">
        <v>1.462</v>
      </c>
      <c r="C22" s="16">
        <v>0.73899999999999999</v>
      </c>
      <c r="D22" s="16">
        <v>0.60299999999999998</v>
      </c>
      <c r="E22" s="16">
        <v>1.516</v>
      </c>
      <c r="F22" s="16">
        <v>1.218</v>
      </c>
      <c r="G22" s="16">
        <v>1.095</v>
      </c>
      <c r="H22" s="16">
        <v>1.5640000000000001</v>
      </c>
      <c r="I22" s="16">
        <v>0.68300000000000005</v>
      </c>
      <c r="J22" s="16">
        <v>1.504</v>
      </c>
      <c r="K22" s="16">
        <v>1.8959999999999999</v>
      </c>
      <c r="L22" s="16">
        <v>2.298</v>
      </c>
      <c r="M22" s="16">
        <v>1.5820000000000001</v>
      </c>
      <c r="N22" s="19">
        <f t="shared" si="10"/>
        <v>16.159999999999997</v>
      </c>
      <c r="R22" s="51">
        <f t="shared" si="7"/>
        <v>14314.517321907573</v>
      </c>
      <c r="S22" s="51">
        <f t="shared" si="7"/>
        <v>49253.5962</v>
      </c>
      <c r="T22" s="51">
        <f t="shared" si="7"/>
        <v>52704.561649999996</v>
      </c>
      <c r="U22" s="51">
        <f t="shared" si="7"/>
        <v>53451.692600000002</v>
      </c>
      <c r="V22" s="51">
        <f t="shared" si="7"/>
        <v>58507.010849999999</v>
      </c>
      <c r="W22" s="51">
        <f t="shared" si="7"/>
        <v>60736.588100000001</v>
      </c>
      <c r="X22" s="51">
        <f t="shared" si="7"/>
        <v>61071.379100000006</v>
      </c>
      <c r="Y22" s="51">
        <f t="shared" si="7"/>
        <v>66545.657699999996</v>
      </c>
      <c r="Z22" s="51">
        <f t="shared" si="7"/>
        <v>62425.989000000001</v>
      </c>
      <c r="AA22" s="51">
        <f t="shared" si="7"/>
        <v>65013.305</v>
      </c>
      <c r="AB22" s="51">
        <f t="shared" si="7"/>
        <v>60210.959000000003</v>
      </c>
      <c r="AC22" s="51">
        <f t="shared" si="7"/>
        <v>60632.192999999999</v>
      </c>
      <c r="AD22" s="51">
        <f t="shared" si="7"/>
        <v>664867.44952190761</v>
      </c>
    </row>
    <row r="23" spans="1:30" x14ac:dyDescent="0.2">
      <c r="A23" s="21" t="s">
        <v>2</v>
      </c>
      <c r="B23" s="22">
        <v>22.3</v>
      </c>
      <c r="C23" s="22">
        <v>15.221</v>
      </c>
      <c r="D23" s="22">
        <v>23.215</v>
      </c>
      <c r="E23" s="22">
        <v>29.35</v>
      </c>
      <c r="F23" s="22">
        <v>25.190999999999999</v>
      </c>
      <c r="G23" s="22">
        <v>31.346</v>
      </c>
      <c r="H23" s="22">
        <v>27.693000000000001</v>
      </c>
      <c r="I23" s="22">
        <v>24.988</v>
      </c>
      <c r="J23" s="22">
        <v>34.052999999999997</v>
      </c>
      <c r="K23" s="22">
        <v>42.000999999999998</v>
      </c>
      <c r="L23" s="22">
        <v>50.097999999999999</v>
      </c>
      <c r="M23" s="22">
        <v>40.698</v>
      </c>
      <c r="N23" s="24">
        <f t="shared" si="10"/>
        <v>366.154</v>
      </c>
      <c r="P23" s="61"/>
      <c r="R23" s="62">
        <f t="shared" si="7"/>
        <v>4440.5069999999996</v>
      </c>
      <c r="S23" s="62">
        <f t="shared" si="7"/>
        <v>11084.779</v>
      </c>
      <c r="T23" s="62">
        <f t="shared" si="7"/>
        <v>10194.254000000001</v>
      </c>
      <c r="U23" s="62">
        <f t="shared" si="7"/>
        <v>6669.6069999999991</v>
      </c>
      <c r="V23" s="62">
        <f t="shared" si="7"/>
        <v>10144.936</v>
      </c>
      <c r="W23" s="62">
        <f t="shared" si="7"/>
        <v>13690.753000000001</v>
      </c>
      <c r="X23" s="62">
        <f t="shared" si="7"/>
        <v>16167.814999999999</v>
      </c>
      <c r="Y23" s="62">
        <f t="shared" si="7"/>
        <v>16059.302000000003</v>
      </c>
      <c r="Z23" s="62">
        <f t="shared" si="7"/>
        <v>18743.932000000001</v>
      </c>
      <c r="AA23" s="62">
        <f t="shared" si="7"/>
        <v>17484.746999999999</v>
      </c>
      <c r="AB23" s="62">
        <f t="shared" si="7"/>
        <v>19168.235000000001</v>
      </c>
      <c r="AC23" s="62">
        <f t="shared" si="7"/>
        <v>18290.268500000002</v>
      </c>
      <c r="AD23" s="62">
        <f t="shared" si="7"/>
        <v>162139.1355</v>
      </c>
    </row>
    <row r="24" spans="1:30" x14ac:dyDescent="0.2">
      <c r="A24" s="63" t="s">
        <v>3</v>
      </c>
      <c r="B24" s="27">
        <v>1887.9834000000001</v>
      </c>
      <c r="C24" s="27">
        <v>1667.0701999999999</v>
      </c>
      <c r="D24" s="27">
        <v>1877.5360000000001</v>
      </c>
      <c r="E24" s="27">
        <v>1796.4940000000001</v>
      </c>
      <c r="F24" s="27">
        <v>1759.9082000000001</v>
      </c>
      <c r="G24" s="27">
        <v>1896.001</v>
      </c>
      <c r="H24" s="27">
        <v>1635.4551999999999</v>
      </c>
      <c r="I24" s="27">
        <v>1843.5</v>
      </c>
      <c r="J24" s="27">
        <v>1832</v>
      </c>
      <c r="K24" s="27">
        <v>2087</v>
      </c>
      <c r="L24" s="27">
        <v>2120.0659999999998</v>
      </c>
      <c r="M24" s="28">
        <v>2368.0010000000002</v>
      </c>
      <c r="N24" s="29">
        <f t="shared" si="10"/>
        <v>22771.014999999999</v>
      </c>
      <c r="R24" s="64"/>
    </row>
    <row r="25" spans="1:30" x14ac:dyDescent="0.2">
      <c r="A25" s="26" t="s">
        <v>8</v>
      </c>
      <c r="B25" s="27">
        <v>3375.9189999999999</v>
      </c>
      <c r="C25" s="27">
        <v>2985.2750000000001</v>
      </c>
      <c r="D25" s="27">
        <v>3232.1469999999999</v>
      </c>
      <c r="E25" s="27">
        <v>2923.067</v>
      </c>
      <c r="F25" s="27">
        <v>3394.0859999999998</v>
      </c>
      <c r="G25" s="27">
        <v>3426.3530000000001</v>
      </c>
      <c r="H25" s="27">
        <v>2941.3409999999999</v>
      </c>
      <c r="I25" s="27">
        <v>3535.0259999999998</v>
      </c>
      <c r="J25" s="27">
        <v>3314.0729999999999</v>
      </c>
      <c r="K25" s="27">
        <v>1957.7940000000001</v>
      </c>
      <c r="L25" s="27">
        <v>1756.1510000000001</v>
      </c>
      <c r="M25" s="28">
        <v>3242.4450000000002</v>
      </c>
      <c r="N25" s="29">
        <f t="shared" si="10"/>
        <v>36083.677000000003</v>
      </c>
      <c r="R25" s="64"/>
    </row>
    <row r="26" spans="1:30" x14ac:dyDescent="0.2">
      <c r="A26" s="63" t="s">
        <v>5</v>
      </c>
      <c r="B26" s="27">
        <v>936.5</v>
      </c>
      <c r="C26" s="27">
        <v>1026.5639999999999</v>
      </c>
      <c r="D26" s="27">
        <v>830.47739999999999</v>
      </c>
      <c r="E26" s="27">
        <v>995.5</v>
      </c>
      <c r="F26" s="27">
        <v>953.98019999999997</v>
      </c>
      <c r="G26" s="27">
        <v>1238.5</v>
      </c>
      <c r="H26" s="27">
        <v>1319.9874</v>
      </c>
      <c r="I26" s="27">
        <v>1295.9949999999999</v>
      </c>
      <c r="J26" s="27">
        <v>1415.5</v>
      </c>
      <c r="K26" s="27">
        <v>1627.501</v>
      </c>
      <c r="L26" s="27">
        <v>2052.5</v>
      </c>
      <c r="M26" s="28">
        <v>1959.4870000000001</v>
      </c>
      <c r="N26" s="29">
        <f t="shared" si="10"/>
        <v>15652.492000000002</v>
      </c>
    </row>
    <row r="27" spans="1:30" x14ac:dyDescent="0.2">
      <c r="A27" s="63" t="s">
        <v>6</v>
      </c>
      <c r="B27" s="27">
        <v>13453.986800000001</v>
      </c>
      <c r="C27" s="27">
        <v>11813.882</v>
      </c>
      <c r="D27" s="27">
        <v>11805.943600000001</v>
      </c>
      <c r="E27" s="27">
        <v>12792.116</v>
      </c>
      <c r="F27" s="27">
        <v>12291.441000000001</v>
      </c>
      <c r="G27" s="27">
        <v>13677.1224</v>
      </c>
      <c r="H27" s="27">
        <v>12499.6646</v>
      </c>
      <c r="I27" s="27">
        <v>14199.486999999999</v>
      </c>
      <c r="J27" s="27">
        <v>13835.179</v>
      </c>
      <c r="K27" s="27">
        <v>13860.51</v>
      </c>
      <c r="L27" s="27">
        <v>12767.291999999999</v>
      </c>
      <c r="M27" s="28">
        <v>14644.732</v>
      </c>
      <c r="N27" s="29">
        <f t="shared" si="10"/>
        <v>157641.35639999999</v>
      </c>
    </row>
    <row r="28" spans="1:30" x14ac:dyDescent="0.2">
      <c r="A28" s="65" t="s">
        <v>7</v>
      </c>
      <c r="B28" s="27">
        <v>3054.1708831021065</v>
      </c>
      <c r="C28" s="27">
        <v>2894.3739746121082</v>
      </c>
      <c r="D28" s="27">
        <v>2783.9839664388355</v>
      </c>
      <c r="E28" s="27">
        <v>1432.489524631744</v>
      </c>
      <c r="F28" s="27">
        <v>2755.6341940411385</v>
      </c>
      <c r="G28" s="27">
        <v>4591.8020417421076</v>
      </c>
      <c r="H28" s="27">
        <v>2926.2934616180787</v>
      </c>
      <c r="I28" s="27">
        <v>2499.5869029743017</v>
      </c>
      <c r="J28" s="27">
        <v>2559.516275064505</v>
      </c>
      <c r="K28" s="27">
        <v>2310.59803711108</v>
      </c>
      <c r="L28" s="27">
        <v>2484.6448411499118</v>
      </c>
      <c r="M28" s="28">
        <v>2881.3574894501221</v>
      </c>
      <c r="N28" s="33">
        <f t="shared" si="10"/>
        <v>33174.451591936042</v>
      </c>
    </row>
    <row r="29" spans="1:30" x14ac:dyDescent="0.2">
      <c r="A29" s="35" t="s">
        <v>11</v>
      </c>
      <c r="B29" s="36">
        <f t="shared" ref="B29:M29" si="11">SUM(B21:B28)</f>
        <v>22856.127472474509</v>
      </c>
      <c r="C29" s="36">
        <f t="shared" si="11"/>
        <v>20527.053619652354</v>
      </c>
      <c r="D29" s="36">
        <f t="shared" si="11"/>
        <v>21047.735556013358</v>
      </c>
      <c r="E29" s="36">
        <f t="shared" si="11"/>
        <v>20549.746832945133</v>
      </c>
      <c r="F29" s="36">
        <f t="shared" si="11"/>
        <v>21740.440764109633</v>
      </c>
      <c r="G29" s="36">
        <f t="shared" si="11"/>
        <v>25431.269015541089</v>
      </c>
      <c r="H29" s="36">
        <f t="shared" si="11"/>
        <v>21909.772101146751</v>
      </c>
      <c r="I29" s="36">
        <f t="shared" si="11"/>
        <v>24097.303436064605</v>
      </c>
      <c r="J29" s="36">
        <f t="shared" si="11"/>
        <v>23523.108483439944</v>
      </c>
      <c r="K29" s="36">
        <f t="shared" si="11"/>
        <v>22429.224049819881</v>
      </c>
      <c r="L29" s="36">
        <f t="shared" si="11"/>
        <v>21797.551170254657</v>
      </c>
      <c r="M29" s="37">
        <f t="shared" si="11"/>
        <v>25723.286373858609</v>
      </c>
      <c r="N29" s="33">
        <f t="shared" si="10"/>
        <v>271632.61887532054</v>
      </c>
      <c r="O29" s="38">
        <f>N29*100/N$14</f>
        <v>22.558734505099157</v>
      </c>
      <c r="P29" s="1" t="s">
        <v>27</v>
      </c>
    </row>
    <row r="30" spans="1:30" x14ac:dyDescent="0.2">
      <c r="A30" s="66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1:30" x14ac:dyDescent="0.2">
      <c r="A31" s="10" t="s">
        <v>14</v>
      </c>
      <c r="B31" s="11">
        <v>869.04834105879183</v>
      </c>
      <c r="C31" s="11">
        <v>1015.9624088364308</v>
      </c>
      <c r="D31" s="11">
        <v>636.50639829060844</v>
      </c>
      <c r="E31" s="11">
        <v>489.03977712648742</v>
      </c>
      <c r="F31" s="11">
        <v>640.45392430293623</v>
      </c>
      <c r="G31" s="11">
        <v>754.80930750705033</v>
      </c>
      <c r="H31" s="11">
        <v>687.88084170860611</v>
      </c>
      <c r="I31" s="11">
        <v>608.48381842857486</v>
      </c>
      <c r="J31" s="11">
        <v>688.61437542619137</v>
      </c>
      <c r="K31" s="11">
        <v>615.22916654136748</v>
      </c>
      <c r="L31" s="11">
        <v>733.65882698494011</v>
      </c>
      <c r="M31" s="11">
        <v>723.38119674259906</v>
      </c>
      <c r="N31" s="13">
        <f t="shared" ref="N31:N39" si="12">SUM(B31:M31)</f>
        <v>8463.0683829545833</v>
      </c>
    </row>
    <row r="32" spans="1:30" x14ac:dyDescent="0.2">
      <c r="A32" s="15" t="s">
        <v>1</v>
      </c>
      <c r="B32" s="16">
        <v>8.6959999999999997</v>
      </c>
      <c r="C32" s="16">
        <v>7.6859999999999999</v>
      </c>
      <c r="D32" s="16">
        <v>8.2349999999999994</v>
      </c>
      <c r="E32" s="16">
        <v>9.33</v>
      </c>
      <c r="F32" s="16">
        <v>14.954000000000001</v>
      </c>
      <c r="G32" s="16">
        <v>15.698</v>
      </c>
      <c r="H32" s="16">
        <v>13.675000000000001</v>
      </c>
      <c r="I32" s="16">
        <v>17.454000000000001</v>
      </c>
      <c r="J32" s="16">
        <v>14.57</v>
      </c>
      <c r="K32" s="16">
        <v>16.457999999999998</v>
      </c>
      <c r="L32" s="16">
        <v>14.567</v>
      </c>
      <c r="M32" s="16">
        <v>14.271000000000001</v>
      </c>
      <c r="N32" s="19">
        <f t="shared" si="12"/>
        <v>155.59399999999999</v>
      </c>
    </row>
    <row r="33" spans="1:16" x14ac:dyDescent="0.2">
      <c r="A33" s="21" t="s">
        <v>2</v>
      </c>
      <c r="B33" s="22">
        <v>3814.5610000000001</v>
      </c>
      <c r="C33" s="22">
        <v>2944.4450000000002</v>
      </c>
      <c r="D33" s="22">
        <v>3220.6579999999999</v>
      </c>
      <c r="E33" s="22">
        <v>3312.8530000000001</v>
      </c>
      <c r="F33" s="22">
        <v>3168.3820000000001</v>
      </c>
      <c r="G33" s="22">
        <v>3381.9430000000002</v>
      </c>
      <c r="H33" s="22">
        <v>3975.8359999999998</v>
      </c>
      <c r="I33" s="22">
        <v>4949.6490000000003</v>
      </c>
      <c r="J33" s="22">
        <v>3912.962</v>
      </c>
      <c r="K33" s="22">
        <v>3969.8560000000002</v>
      </c>
      <c r="L33" s="22">
        <v>3852.239</v>
      </c>
      <c r="M33" s="22">
        <v>3394.0889999999999</v>
      </c>
      <c r="N33" s="24">
        <f t="shared" si="12"/>
        <v>43897.473000000005</v>
      </c>
    </row>
    <row r="34" spans="1:16" x14ac:dyDescent="0.2">
      <c r="A34" s="63" t="s">
        <v>3</v>
      </c>
      <c r="B34" s="27">
        <v>6457.9898000000003</v>
      </c>
      <c r="C34" s="27">
        <v>6390.9688999999998</v>
      </c>
      <c r="D34" s="27">
        <v>7372.7403999999997</v>
      </c>
      <c r="E34" s="27">
        <v>6849.9877999999999</v>
      </c>
      <c r="F34" s="27">
        <v>7545.4274999999998</v>
      </c>
      <c r="G34" s="27">
        <v>8013.4989999999998</v>
      </c>
      <c r="H34" s="27">
        <v>7494.6925000000001</v>
      </c>
      <c r="I34" s="27">
        <v>8042.4928</v>
      </c>
      <c r="J34" s="27">
        <v>7782.5</v>
      </c>
      <c r="K34" s="27">
        <v>7749</v>
      </c>
      <c r="L34" s="27">
        <v>7163.5</v>
      </c>
      <c r="M34" s="28">
        <v>8216.4210000000003</v>
      </c>
      <c r="N34" s="29">
        <f t="shared" si="12"/>
        <v>89079.219700000001</v>
      </c>
    </row>
    <row r="35" spans="1:16" x14ac:dyDescent="0.2">
      <c r="A35" s="26" t="s">
        <v>8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8">
        <v>0</v>
      </c>
      <c r="N35" s="29">
        <f t="shared" si="12"/>
        <v>0</v>
      </c>
    </row>
    <row r="36" spans="1:16" x14ac:dyDescent="0.2">
      <c r="A36" s="63" t="s">
        <v>5</v>
      </c>
      <c r="B36" s="27">
        <v>923.99</v>
      </c>
      <c r="C36" s="27">
        <v>976.47</v>
      </c>
      <c r="D36" s="27">
        <v>995.96180000000004</v>
      </c>
      <c r="E36" s="27">
        <v>952.48720000000003</v>
      </c>
      <c r="F36" s="27">
        <v>1125.3246999999999</v>
      </c>
      <c r="G36" s="27">
        <v>986.99099999999999</v>
      </c>
      <c r="H36" s="27">
        <v>1321.6585</v>
      </c>
      <c r="I36" s="27">
        <v>1270</v>
      </c>
      <c r="J36" s="27">
        <v>1244</v>
      </c>
      <c r="K36" s="27">
        <v>1208.5</v>
      </c>
      <c r="L36" s="27">
        <v>1215.2</v>
      </c>
      <c r="M36" s="28">
        <v>1223</v>
      </c>
      <c r="N36" s="29">
        <f t="shared" si="12"/>
        <v>13443.583200000001</v>
      </c>
    </row>
    <row r="37" spans="1:16" x14ac:dyDescent="0.2">
      <c r="A37" s="63" t="s">
        <v>6</v>
      </c>
      <c r="B37" s="27">
        <v>18414.430500000002</v>
      </c>
      <c r="C37" s="27">
        <v>17740.197200000002</v>
      </c>
      <c r="D37" s="27">
        <v>20342.64705</v>
      </c>
      <c r="E37" s="27">
        <v>19606.784599999999</v>
      </c>
      <c r="F37" s="27">
        <v>22169.881849999998</v>
      </c>
      <c r="G37" s="27">
        <v>24494.723700000002</v>
      </c>
      <c r="H37" s="27">
        <v>25572.536500000002</v>
      </c>
      <c r="I37" s="27">
        <v>26745.912700000001</v>
      </c>
      <c r="J37" s="27">
        <v>25749.940000000002</v>
      </c>
      <c r="K37" s="27">
        <v>27201.803999999996</v>
      </c>
      <c r="L37" s="27">
        <v>25124.57</v>
      </c>
      <c r="M37" s="28">
        <v>24724.960999999999</v>
      </c>
      <c r="N37" s="29">
        <f t="shared" si="12"/>
        <v>277888.38910000003</v>
      </c>
    </row>
    <row r="38" spans="1:16" x14ac:dyDescent="0.2">
      <c r="A38" s="65" t="s">
        <v>7</v>
      </c>
      <c r="B38" s="27">
        <v>6589.8661168978942</v>
      </c>
      <c r="C38" s="27">
        <v>4847.4050253878922</v>
      </c>
      <c r="D38" s="27">
        <v>4219.3049492176569</v>
      </c>
      <c r="E38" s="27">
        <v>1535.757616560868</v>
      </c>
      <c r="F38" s="27">
        <v>3922.050744391051</v>
      </c>
      <c r="G38" s="27">
        <v>4672.5604449560551</v>
      </c>
      <c r="H38" s="27">
        <v>9951.4375056168446</v>
      </c>
      <c r="I38" s="27">
        <v>11310.715097025701</v>
      </c>
      <c r="J38" s="27">
        <v>12492.415724935494</v>
      </c>
      <c r="K38" s="27">
        <v>12737.148962888919</v>
      </c>
      <c r="L38" s="27">
        <v>12483.590158850089</v>
      </c>
      <c r="M38" s="28">
        <v>12897.911010549878</v>
      </c>
      <c r="N38" s="33">
        <f t="shared" si="12"/>
        <v>97660.163357278347</v>
      </c>
    </row>
    <row r="39" spans="1:16" x14ac:dyDescent="0.2">
      <c r="A39" s="35" t="s">
        <v>11</v>
      </c>
      <c r="B39" s="36">
        <f t="shared" ref="B39:M39" si="13">SUM(B31:B38)</f>
        <v>37078.581757956686</v>
      </c>
      <c r="C39" s="36">
        <f t="shared" si="13"/>
        <v>33923.134534224329</v>
      </c>
      <c r="D39" s="36">
        <f t="shared" si="13"/>
        <v>36796.053597508268</v>
      </c>
      <c r="E39" s="36">
        <f t="shared" si="13"/>
        <v>32756.239993687355</v>
      </c>
      <c r="F39" s="36">
        <f t="shared" si="13"/>
        <v>38586.474718693986</v>
      </c>
      <c r="G39" s="36">
        <f t="shared" si="13"/>
        <v>42320.22445246311</v>
      </c>
      <c r="H39" s="36">
        <f t="shared" si="13"/>
        <v>49017.71684732545</v>
      </c>
      <c r="I39" s="36">
        <f t="shared" si="13"/>
        <v>52944.707415454272</v>
      </c>
      <c r="J39" s="36">
        <f t="shared" si="13"/>
        <v>51885.002100361686</v>
      </c>
      <c r="K39" s="36">
        <f t="shared" si="13"/>
        <v>53497.996129430285</v>
      </c>
      <c r="L39" s="36">
        <f t="shared" si="13"/>
        <v>50587.324985835032</v>
      </c>
      <c r="M39" s="37">
        <f t="shared" si="13"/>
        <v>51194.034207292476</v>
      </c>
      <c r="N39" s="33">
        <f t="shared" si="12"/>
        <v>530587.49074023298</v>
      </c>
      <c r="O39" s="38">
        <f>N39*100/N$14</f>
        <v>44.064598666000506</v>
      </c>
      <c r="P39" s="1" t="s">
        <v>28</v>
      </c>
    </row>
    <row r="40" spans="1:16" x14ac:dyDescent="0.2">
      <c r="A40" s="66" t="s">
        <v>23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6" x14ac:dyDescent="0.2">
      <c r="A41" s="10" t="s">
        <v>14</v>
      </c>
      <c r="B41" s="67">
        <v>58.742322850361582</v>
      </c>
      <c r="C41" s="67">
        <v>69.315427659791609</v>
      </c>
      <c r="D41" s="67">
        <v>40.612865241986157</v>
      </c>
      <c r="E41" s="67">
        <v>27.325539651085723</v>
      </c>
      <c r="F41" s="67">
        <v>38.035224392279538</v>
      </c>
      <c r="G41" s="67">
        <v>45.797070835939287</v>
      </c>
      <c r="H41" s="67">
        <v>40.987725312817318</v>
      </c>
      <c r="I41" s="67">
        <v>41.819720113962838</v>
      </c>
      <c r="J41" s="67">
        <v>42.744022584412924</v>
      </c>
      <c r="K41" s="67">
        <v>23.395928808458237</v>
      </c>
      <c r="L41" s="67">
        <v>47.822419342364583</v>
      </c>
      <c r="M41" s="67">
        <v>35.680354140544431</v>
      </c>
      <c r="N41" s="13">
        <f t="shared" ref="N41:N49" si="14">SUM(B41:M41)</f>
        <v>512.27862093400415</v>
      </c>
    </row>
    <row r="42" spans="1:16" x14ac:dyDescent="0.2">
      <c r="A42" s="15" t="s">
        <v>1</v>
      </c>
      <c r="B42" s="16">
        <v>2.3719999999999999</v>
      </c>
      <c r="C42" s="16">
        <v>1.1379999999999999</v>
      </c>
      <c r="D42" s="16">
        <v>3.464</v>
      </c>
      <c r="E42" s="16">
        <v>2.99</v>
      </c>
      <c r="F42" s="16">
        <v>2.5539999999999998</v>
      </c>
      <c r="G42" s="16">
        <v>3.2770000000000001</v>
      </c>
      <c r="H42" s="16">
        <v>5.44</v>
      </c>
      <c r="I42" s="16">
        <v>2.5259999999999998</v>
      </c>
      <c r="J42" s="16">
        <v>0.84299999999999997</v>
      </c>
      <c r="K42" s="16">
        <v>1.919</v>
      </c>
      <c r="L42" s="16">
        <v>1.157</v>
      </c>
      <c r="M42" s="16">
        <v>0.443</v>
      </c>
      <c r="N42" s="19">
        <f t="shared" si="14"/>
        <v>28.123000000000005</v>
      </c>
    </row>
    <row r="43" spans="1:16" x14ac:dyDescent="0.2">
      <c r="A43" s="21" t="s">
        <v>2</v>
      </c>
      <c r="B43" s="22">
        <v>21.556000000000001</v>
      </c>
      <c r="C43" s="22">
        <v>19.135000000000002</v>
      </c>
      <c r="D43" s="22">
        <v>17.620999999999999</v>
      </c>
      <c r="E43" s="22">
        <v>24.55</v>
      </c>
      <c r="F43" s="22">
        <v>18.247</v>
      </c>
      <c r="G43" s="22">
        <v>36.841000000000001</v>
      </c>
      <c r="H43" s="22">
        <v>73.97</v>
      </c>
      <c r="I43" s="22">
        <v>82.025999999999996</v>
      </c>
      <c r="J43" s="22">
        <v>64.486999999999995</v>
      </c>
      <c r="K43" s="22">
        <v>60.387</v>
      </c>
      <c r="L43" s="22">
        <v>50.29</v>
      </c>
      <c r="M43" s="22">
        <v>40.966999999999999</v>
      </c>
      <c r="N43" s="24">
        <f t="shared" si="14"/>
        <v>510.077</v>
      </c>
    </row>
    <row r="44" spans="1:16" x14ac:dyDescent="0.2">
      <c r="A44" s="63" t="s">
        <v>3</v>
      </c>
      <c r="B44" s="68">
        <v>999.5</v>
      </c>
      <c r="C44" s="68">
        <v>974.84479999999996</v>
      </c>
      <c r="D44" s="69">
        <v>1211</v>
      </c>
      <c r="E44" s="27">
        <v>1202</v>
      </c>
      <c r="F44" s="27">
        <v>1418.5</v>
      </c>
      <c r="G44" s="27">
        <v>1533.5</v>
      </c>
      <c r="H44" s="27">
        <v>1522</v>
      </c>
      <c r="I44" s="27">
        <v>1577.5</v>
      </c>
      <c r="J44" s="27">
        <v>1573</v>
      </c>
      <c r="K44" s="27">
        <v>1540</v>
      </c>
      <c r="L44" s="27">
        <v>1444.5</v>
      </c>
      <c r="M44" s="28">
        <v>1446</v>
      </c>
      <c r="N44" s="29">
        <f t="shared" si="14"/>
        <v>16442.344799999999</v>
      </c>
    </row>
    <row r="45" spans="1:16" x14ac:dyDescent="0.2">
      <c r="A45" s="63" t="s">
        <v>4</v>
      </c>
      <c r="B45" s="68">
        <v>0</v>
      </c>
      <c r="C45" s="68">
        <v>0</v>
      </c>
      <c r="D45" s="69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8">
        <v>0</v>
      </c>
      <c r="N45" s="29">
        <f t="shared" si="14"/>
        <v>0</v>
      </c>
    </row>
    <row r="46" spans="1:16" x14ac:dyDescent="0.2">
      <c r="A46" s="63" t="s">
        <v>5</v>
      </c>
      <c r="B46" s="27">
        <v>665</v>
      </c>
      <c r="C46" s="27">
        <v>806.70140000000004</v>
      </c>
      <c r="D46" s="27">
        <v>973</v>
      </c>
      <c r="E46" s="27">
        <v>849</v>
      </c>
      <c r="F46" s="27">
        <v>1424</v>
      </c>
      <c r="G46" s="27">
        <v>1227.5</v>
      </c>
      <c r="H46" s="27">
        <v>1151.5</v>
      </c>
      <c r="I46" s="27">
        <v>1015.5</v>
      </c>
      <c r="J46" s="27">
        <v>1565</v>
      </c>
      <c r="K46" s="27">
        <v>1224</v>
      </c>
      <c r="L46" s="27">
        <v>1130.5</v>
      </c>
      <c r="M46" s="28">
        <v>1071</v>
      </c>
      <c r="N46" s="29">
        <f t="shared" si="14"/>
        <v>13102.7014</v>
      </c>
    </row>
    <row r="47" spans="1:16" x14ac:dyDescent="0.2">
      <c r="A47" s="63" t="s">
        <v>6</v>
      </c>
      <c r="B47" s="27">
        <v>4205.5</v>
      </c>
      <c r="C47" s="27">
        <v>7032.5794999999998</v>
      </c>
      <c r="D47" s="27">
        <v>5754.5</v>
      </c>
      <c r="E47" s="27">
        <v>7035.058</v>
      </c>
      <c r="F47" s="27">
        <v>7917.3279999999995</v>
      </c>
      <c r="G47" s="27">
        <v>7303.5550000000003</v>
      </c>
      <c r="H47" s="27">
        <v>7736.9589999999989</v>
      </c>
      <c r="I47" s="27">
        <v>8552.9510000000009</v>
      </c>
      <c r="J47" s="27">
        <v>7191</v>
      </c>
      <c r="K47" s="27">
        <v>7296</v>
      </c>
      <c r="L47" s="27">
        <v>6397</v>
      </c>
      <c r="M47" s="28">
        <v>5522.5</v>
      </c>
      <c r="N47" s="29">
        <f t="shared" si="14"/>
        <v>81944.930500000002</v>
      </c>
    </row>
    <row r="48" spans="1:16" x14ac:dyDescent="0.2">
      <c r="A48" s="65" t="s">
        <v>7</v>
      </c>
      <c r="B48" s="27">
        <v>0</v>
      </c>
      <c r="C48" s="27">
        <v>0</v>
      </c>
      <c r="D48" s="27">
        <v>0</v>
      </c>
      <c r="E48" s="27">
        <v>176.73887940026054</v>
      </c>
      <c r="F48" s="27">
        <v>853.82575183370068</v>
      </c>
      <c r="G48" s="27">
        <v>781.90724091811808</v>
      </c>
      <c r="H48" s="27">
        <v>107.28851501732575</v>
      </c>
      <c r="I48" s="27">
        <v>0</v>
      </c>
      <c r="J48" s="27">
        <v>0</v>
      </c>
      <c r="K48" s="27">
        <v>0</v>
      </c>
      <c r="L48" s="27">
        <v>0</v>
      </c>
      <c r="M48" s="28">
        <v>0</v>
      </c>
      <c r="N48" s="33">
        <f t="shared" si="14"/>
        <v>1919.7603871694052</v>
      </c>
    </row>
    <row r="49" spans="1:16" x14ac:dyDescent="0.2">
      <c r="A49" s="35" t="s">
        <v>11</v>
      </c>
      <c r="B49" s="36">
        <f t="shared" ref="B49:M49" si="15">SUM(B41:B48)</f>
        <v>5952.6703228503611</v>
      </c>
      <c r="C49" s="36">
        <f t="shared" si="15"/>
        <v>8903.7141276597904</v>
      </c>
      <c r="D49" s="36">
        <f t="shared" si="15"/>
        <v>8000.1978652419857</v>
      </c>
      <c r="E49" s="36">
        <f t="shared" si="15"/>
        <v>9317.6624190513448</v>
      </c>
      <c r="F49" s="36">
        <f t="shared" si="15"/>
        <v>11672.489976225981</v>
      </c>
      <c r="G49" s="36">
        <f t="shared" si="15"/>
        <v>10932.377311754059</v>
      </c>
      <c r="H49" s="36">
        <f t="shared" si="15"/>
        <v>10638.145240330143</v>
      </c>
      <c r="I49" s="36">
        <f t="shared" si="15"/>
        <v>11272.322720113963</v>
      </c>
      <c r="J49" s="36">
        <f t="shared" si="15"/>
        <v>10437.074022584413</v>
      </c>
      <c r="K49" s="36">
        <f t="shared" si="15"/>
        <v>10145.701928808459</v>
      </c>
      <c r="L49" s="36">
        <f t="shared" si="15"/>
        <v>9071.2694193423649</v>
      </c>
      <c r="M49" s="37">
        <f t="shared" si="15"/>
        <v>8116.5903541405442</v>
      </c>
      <c r="N49" s="33">
        <f t="shared" si="14"/>
        <v>114460.21570810341</v>
      </c>
      <c r="O49" s="38">
        <f>N49*100/N$14</f>
        <v>9.5057715389500377</v>
      </c>
      <c r="P49" s="1" t="s">
        <v>29</v>
      </c>
    </row>
    <row r="50" spans="1:16" x14ac:dyDescent="0.2">
      <c r="A50" s="66" t="s">
        <v>24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1:16" x14ac:dyDescent="0.2">
      <c r="A51" s="10" t="s">
        <v>14</v>
      </c>
      <c r="B51" s="11">
        <v>65.833018907775227</v>
      </c>
      <c r="C51" s="11">
        <v>100.46681435570947</v>
      </c>
      <c r="D51" s="11">
        <v>40.479652334404442</v>
      </c>
      <c r="E51" s="11">
        <v>48.721780523433871</v>
      </c>
      <c r="F51" s="11">
        <v>55.106983248978644</v>
      </c>
      <c r="G51" s="11">
        <v>53.514004386403748</v>
      </c>
      <c r="H51" s="11">
        <v>75.658804290502331</v>
      </c>
      <c r="I51" s="11">
        <v>45.657451673402988</v>
      </c>
      <c r="J51" s="11">
        <v>52.101411986094213</v>
      </c>
      <c r="K51" s="11">
        <v>44.972086195815763</v>
      </c>
      <c r="L51" s="11">
        <v>61.165597367785281</v>
      </c>
      <c r="M51" s="11">
        <v>54.466508909599085</v>
      </c>
      <c r="N51" s="13">
        <f t="shared" ref="N51:N59" si="16">SUM(B51:M51)</f>
        <v>698.14411417990505</v>
      </c>
    </row>
    <row r="52" spans="1:16" x14ac:dyDescent="0.2">
      <c r="A52" s="15" t="s">
        <v>1</v>
      </c>
      <c r="B52" s="16">
        <v>0.80400000000000005</v>
      </c>
      <c r="C52" s="16">
        <v>0.68300000000000005</v>
      </c>
      <c r="D52" s="16">
        <v>0.52</v>
      </c>
      <c r="E52" s="16">
        <v>1.115</v>
      </c>
      <c r="F52" s="16">
        <v>0.95399999999999996</v>
      </c>
      <c r="G52" s="16">
        <v>0.96199999999999997</v>
      </c>
      <c r="H52" s="16">
        <v>0.78600000000000003</v>
      </c>
      <c r="I52" s="16">
        <v>2.8239999999999998</v>
      </c>
      <c r="J52" s="16">
        <v>1.4590000000000001</v>
      </c>
      <c r="K52" s="16">
        <v>1.724</v>
      </c>
      <c r="L52" s="16">
        <v>1.429</v>
      </c>
      <c r="M52" s="16">
        <v>2.4089999999999998</v>
      </c>
      <c r="N52" s="19">
        <f t="shared" si="16"/>
        <v>15.669</v>
      </c>
    </row>
    <row r="53" spans="1:16" x14ac:dyDescent="0.2">
      <c r="A53" s="21" t="s">
        <v>2</v>
      </c>
      <c r="B53" s="22">
        <v>346.74900000000002</v>
      </c>
      <c r="C53" s="22">
        <v>144.267</v>
      </c>
      <c r="D53" s="22">
        <v>222.14400000000001</v>
      </c>
      <c r="E53" s="22">
        <v>553.47900000000004</v>
      </c>
      <c r="F53" s="22">
        <v>282.64999999999998</v>
      </c>
      <c r="G53" s="22">
        <v>269.13600000000002</v>
      </c>
      <c r="H53" s="22">
        <v>522.68100000000004</v>
      </c>
      <c r="I53" s="22">
        <v>599.93299999999999</v>
      </c>
      <c r="J53" s="22">
        <v>521.31700000000001</v>
      </c>
      <c r="K53" s="22">
        <v>709.88099999999997</v>
      </c>
      <c r="L53" s="22">
        <v>647.78300000000002</v>
      </c>
      <c r="M53" s="22">
        <v>638.04300000000001</v>
      </c>
      <c r="N53" s="24">
        <f t="shared" si="16"/>
        <v>5458.0630000000001</v>
      </c>
    </row>
    <row r="54" spans="1:16" x14ac:dyDescent="0.2">
      <c r="A54" s="63" t="s">
        <v>3</v>
      </c>
      <c r="B54" s="27">
        <v>2065.5</v>
      </c>
      <c r="C54" s="27">
        <v>1966.4802</v>
      </c>
      <c r="D54" s="27">
        <v>2279.5</v>
      </c>
      <c r="E54" s="27">
        <v>2225</v>
      </c>
      <c r="F54" s="27">
        <v>2318.5</v>
      </c>
      <c r="G54" s="27">
        <v>2374.8150000000001</v>
      </c>
      <c r="H54" s="27">
        <v>2378</v>
      </c>
      <c r="I54" s="27">
        <v>2634</v>
      </c>
      <c r="J54" s="27">
        <v>2540</v>
      </c>
      <c r="K54" s="27">
        <v>2710</v>
      </c>
      <c r="L54" s="27">
        <v>2649.5</v>
      </c>
      <c r="M54" s="28">
        <v>2779.5</v>
      </c>
      <c r="N54" s="29">
        <f t="shared" si="16"/>
        <v>28920.7952</v>
      </c>
    </row>
    <row r="55" spans="1:16" x14ac:dyDescent="0.2">
      <c r="A55" s="63" t="s">
        <v>4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8">
        <v>0</v>
      </c>
      <c r="N55" s="29">
        <f t="shared" si="16"/>
        <v>0</v>
      </c>
    </row>
    <row r="56" spans="1:16" x14ac:dyDescent="0.2">
      <c r="A56" s="63" t="s">
        <v>5</v>
      </c>
      <c r="B56" s="27">
        <v>28</v>
      </c>
      <c r="C56" s="27">
        <v>467.49020000000002</v>
      </c>
      <c r="D56" s="27">
        <v>211</v>
      </c>
      <c r="E56" s="27">
        <v>215</v>
      </c>
      <c r="F56" s="27">
        <v>262</v>
      </c>
      <c r="G56" s="27">
        <v>340</v>
      </c>
      <c r="H56" s="27">
        <v>314.5</v>
      </c>
      <c r="I56" s="27">
        <v>350</v>
      </c>
      <c r="J56" s="27">
        <v>352.5</v>
      </c>
      <c r="K56" s="27">
        <v>342.5</v>
      </c>
      <c r="L56" s="27">
        <v>352</v>
      </c>
      <c r="M56" s="28">
        <v>346</v>
      </c>
      <c r="N56" s="29">
        <f t="shared" si="16"/>
        <v>3580.9902000000002</v>
      </c>
    </row>
    <row r="57" spans="1:16" x14ac:dyDescent="0.2">
      <c r="A57" s="63" t="s">
        <v>6</v>
      </c>
      <c r="B57" s="27">
        <v>4863.5</v>
      </c>
      <c r="C57" s="27">
        <v>5038.4858999999997</v>
      </c>
      <c r="D57" s="27">
        <v>6203</v>
      </c>
      <c r="E57" s="27">
        <v>5311.8860000000004</v>
      </c>
      <c r="F57" s="27">
        <v>6263.7570000000005</v>
      </c>
      <c r="G57" s="27">
        <v>5783.7370000000001</v>
      </c>
      <c r="H57" s="27">
        <v>5881.7460000000001</v>
      </c>
      <c r="I57" s="27">
        <v>6620.2810000000009</v>
      </c>
      <c r="J57" s="27">
        <v>6130.4670000000006</v>
      </c>
      <c r="K57" s="27">
        <v>6909.991</v>
      </c>
      <c r="L57" s="27">
        <v>6661.5</v>
      </c>
      <c r="M57" s="28">
        <v>6552</v>
      </c>
      <c r="N57" s="29">
        <f t="shared" si="16"/>
        <v>72220.35089999999</v>
      </c>
    </row>
    <row r="58" spans="1:16" x14ac:dyDescent="0.2">
      <c r="A58" s="65" t="s">
        <v>7</v>
      </c>
      <c r="B58" s="27">
        <v>1147</v>
      </c>
      <c r="C58" s="27">
        <v>1113</v>
      </c>
      <c r="D58" s="27">
        <v>1482</v>
      </c>
      <c r="E58" s="27">
        <v>1447</v>
      </c>
      <c r="F58" s="27">
        <v>1180</v>
      </c>
      <c r="G58" s="27">
        <v>974</v>
      </c>
      <c r="H58" s="27">
        <v>1381</v>
      </c>
      <c r="I58" s="27">
        <v>1414</v>
      </c>
      <c r="J58" s="27">
        <v>1347</v>
      </c>
      <c r="K58" s="27">
        <v>1147</v>
      </c>
      <c r="L58" s="27">
        <v>1282</v>
      </c>
      <c r="M58" s="28">
        <v>1081</v>
      </c>
      <c r="N58" s="33">
        <f t="shared" si="16"/>
        <v>14995</v>
      </c>
    </row>
    <row r="59" spans="1:16" x14ac:dyDescent="0.2">
      <c r="A59" s="35" t="s">
        <v>11</v>
      </c>
      <c r="B59" s="36">
        <f t="shared" ref="B59:M59" si="17">SUM(B51:B58)</f>
        <v>8517.386018907775</v>
      </c>
      <c r="C59" s="36">
        <f t="shared" si="17"/>
        <v>8830.8731143557088</v>
      </c>
      <c r="D59" s="36">
        <f t="shared" si="17"/>
        <v>10438.643652334405</v>
      </c>
      <c r="E59" s="36">
        <f t="shared" si="17"/>
        <v>9802.2017805234354</v>
      </c>
      <c r="F59" s="36">
        <f t="shared" si="17"/>
        <v>10362.967983248978</v>
      </c>
      <c r="G59" s="36">
        <f t="shared" si="17"/>
        <v>9796.1640043864045</v>
      </c>
      <c r="H59" s="36">
        <f t="shared" si="17"/>
        <v>10554.371804290502</v>
      </c>
      <c r="I59" s="36">
        <f t="shared" si="17"/>
        <v>11666.695451673404</v>
      </c>
      <c r="J59" s="36">
        <f t="shared" si="17"/>
        <v>10944.844411986094</v>
      </c>
      <c r="K59" s="36">
        <f t="shared" si="17"/>
        <v>11866.068086195815</v>
      </c>
      <c r="L59" s="36">
        <f t="shared" si="17"/>
        <v>11655.377597367786</v>
      </c>
      <c r="M59" s="37">
        <f t="shared" si="17"/>
        <v>11453.418508909599</v>
      </c>
      <c r="N59" s="33">
        <f t="shared" si="16"/>
        <v>125889.0124141799</v>
      </c>
      <c r="O59" s="38">
        <f>N59*100/N$14</f>
        <v>10.454918190308101</v>
      </c>
      <c r="P59" s="1" t="s">
        <v>30</v>
      </c>
    </row>
    <row r="60" spans="1:16" x14ac:dyDescent="0.2">
      <c r="A60" s="66" t="s">
        <v>25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1:16" x14ac:dyDescent="0.2">
      <c r="A61" s="10" t="s">
        <v>14</v>
      </c>
      <c r="B61" s="11">
        <v>28.58555031781389</v>
      </c>
      <c r="C61" s="11">
        <v>17.58543764231354</v>
      </c>
      <c r="D61" s="11">
        <v>12.602169360812306</v>
      </c>
      <c r="E61" s="11">
        <v>12.058272166899185</v>
      </c>
      <c r="F61" s="11">
        <v>14.228069822531202</v>
      </c>
      <c r="G61" s="11">
        <v>12.870288883162512</v>
      </c>
      <c r="H61" s="11">
        <v>19.505699511960707</v>
      </c>
      <c r="I61" s="11">
        <v>11.844891433474885</v>
      </c>
      <c r="J61" s="11">
        <v>17.128723947623907</v>
      </c>
      <c r="K61" s="11">
        <v>8.1754549906254539</v>
      </c>
      <c r="L61" s="11">
        <v>13.022394441674685</v>
      </c>
      <c r="M61" s="11">
        <v>17.352145740469705</v>
      </c>
      <c r="N61" s="13">
        <f t="shared" ref="N61:N69" si="18">SUM(B61:M61)</f>
        <v>184.95909825936198</v>
      </c>
    </row>
    <row r="62" spans="1:16" x14ac:dyDescent="0.2">
      <c r="A62" s="15" t="s">
        <v>1</v>
      </c>
      <c r="B62" s="16">
        <v>0</v>
      </c>
      <c r="C62" s="16">
        <v>6.4000000000000001E-2</v>
      </c>
      <c r="D62" s="16">
        <v>0.25700000000000001</v>
      </c>
      <c r="E62" s="16">
        <v>0.376</v>
      </c>
      <c r="F62" s="16">
        <v>0.85099999999999998</v>
      </c>
      <c r="G62" s="16">
        <v>1.143</v>
      </c>
      <c r="H62" s="16">
        <v>0.16300000000000001</v>
      </c>
      <c r="I62" s="16">
        <v>0.96099999999999997</v>
      </c>
      <c r="J62" s="16">
        <v>1.6040000000000001</v>
      </c>
      <c r="K62" s="16">
        <v>1.5629999999999999</v>
      </c>
      <c r="L62" s="16">
        <v>0.74399999999999999</v>
      </c>
      <c r="M62" s="16">
        <v>0.42799999999999999</v>
      </c>
      <c r="N62" s="19">
        <f t="shared" si="18"/>
        <v>8.1539999999999999</v>
      </c>
    </row>
    <row r="63" spans="1:16" x14ac:dyDescent="0.2">
      <c r="A63" s="21" t="s">
        <v>2</v>
      </c>
      <c r="B63" s="22">
        <v>1.1399999999999999</v>
      </c>
      <c r="C63" s="22">
        <v>4.6109999999999998</v>
      </c>
      <c r="D63" s="22">
        <v>39.409999999999997</v>
      </c>
      <c r="E63" s="22">
        <v>36.473999999999997</v>
      </c>
      <c r="F63" s="22">
        <v>46.796999999999997</v>
      </c>
      <c r="G63" s="22">
        <v>6.2309999999999999</v>
      </c>
      <c r="H63" s="22">
        <v>6.5119999999999996</v>
      </c>
      <c r="I63" s="22">
        <v>6.7279999999999998</v>
      </c>
      <c r="J63" s="22">
        <v>5.7779999999999996</v>
      </c>
      <c r="K63" s="22">
        <v>10.423999999999999</v>
      </c>
      <c r="L63" s="22">
        <v>17.151</v>
      </c>
      <c r="M63" s="22">
        <v>3.048</v>
      </c>
      <c r="N63" s="24">
        <f t="shared" si="18"/>
        <v>184.304</v>
      </c>
    </row>
    <row r="64" spans="1:16" x14ac:dyDescent="0.2">
      <c r="A64" s="63" t="s">
        <v>3</v>
      </c>
      <c r="B64" s="27">
        <v>593</v>
      </c>
      <c r="C64" s="27">
        <v>538.98800000000006</v>
      </c>
      <c r="D64" s="27">
        <v>638.37599999999998</v>
      </c>
      <c r="E64" s="27">
        <v>659.5</v>
      </c>
      <c r="F64" s="27">
        <v>767.5</v>
      </c>
      <c r="G64" s="27">
        <v>849.81999999999994</v>
      </c>
      <c r="H64" s="27">
        <v>765.5</v>
      </c>
      <c r="I64" s="27">
        <v>775.5</v>
      </c>
      <c r="J64" s="27">
        <v>752</v>
      </c>
      <c r="K64" s="27">
        <v>854</v>
      </c>
      <c r="L64" s="27">
        <v>775</v>
      </c>
      <c r="M64" s="28">
        <v>886</v>
      </c>
      <c r="N64" s="29">
        <f t="shared" si="18"/>
        <v>8855.1840000000011</v>
      </c>
    </row>
    <row r="65" spans="1:16" x14ac:dyDescent="0.2">
      <c r="A65" s="63" t="s">
        <v>4</v>
      </c>
      <c r="B65" s="27">
        <v>0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8">
        <v>0</v>
      </c>
      <c r="N65" s="29">
        <f t="shared" si="18"/>
        <v>0</v>
      </c>
    </row>
    <row r="66" spans="1:16" x14ac:dyDescent="0.2">
      <c r="A66" s="63" t="s">
        <v>5</v>
      </c>
      <c r="B66" s="27">
        <v>565.5</v>
      </c>
      <c r="C66" s="27">
        <v>589</v>
      </c>
      <c r="D66" s="27">
        <v>637</v>
      </c>
      <c r="E66" s="27">
        <v>548.5</v>
      </c>
      <c r="F66" s="27">
        <v>718</v>
      </c>
      <c r="G66" s="27">
        <v>684</v>
      </c>
      <c r="H66" s="27">
        <v>604</v>
      </c>
      <c r="I66" s="27">
        <v>621</v>
      </c>
      <c r="J66" s="27">
        <v>708</v>
      </c>
      <c r="K66" s="27">
        <v>772</v>
      </c>
      <c r="L66" s="27">
        <v>783</v>
      </c>
      <c r="M66" s="28">
        <v>662</v>
      </c>
      <c r="N66" s="29">
        <f t="shared" si="18"/>
        <v>7892</v>
      </c>
    </row>
    <row r="67" spans="1:16" x14ac:dyDescent="0.2">
      <c r="A67" s="63" t="s">
        <v>6</v>
      </c>
      <c r="B67" s="27">
        <v>3072</v>
      </c>
      <c r="C67" s="27">
        <v>2769.4515999999999</v>
      </c>
      <c r="D67" s="27">
        <v>3334</v>
      </c>
      <c r="E67" s="27">
        <v>3441.4569999999999</v>
      </c>
      <c r="F67" s="27">
        <v>4040.3620000000001</v>
      </c>
      <c r="G67" s="27">
        <v>4148.8180000000002</v>
      </c>
      <c r="H67" s="27">
        <v>4104.5</v>
      </c>
      <c r="I67" s="27">
        <v>4532</v>
      </c>
      <c r="J67" s="27">
        <v>4365.5</v>
      </c>
      <c r="K67" s="27">
        <v>4728</v>
      </c>
      <c r="L67" s="27">
        <v>4381</v>
      </c>
      <c r="M67" s="28">
        <v>4272</v>
      </c>
      <c r="N67" s="29">
        <f t="shared" si="18"/>
        <v>47189.088600000003</v>
      </c>
    </row>
    <row r="68" spans="1:16" x14ac:dyDescent="0.2">
      <c r="A68" s="65" t="s">
        <v>7</v>
      </c>
      <c r="B68" s="31">
        <v>0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33">
        <f t="shared" si="18"/>
        <v>0</v>
      </c>
    </row>
    <row r="69" spans="1:16" x14ac:dyDescent="0.2">
      <c r="A69" s="35" t="s">
        <v>11</v>
      </c>
      <c r="B69" s="36">
        <f t="shared" ref="B69:M69" si="19">SUM(B61:B68)</f>
        <v>4260.2255503178139</v>
      </c>
      <c r="C69" s="36">
        <f t="shared" si="19"/>
        <v>3919.7000376423134</v>
      </c>
      <c r="D69" s="36">
        <f t="shared" si="19"/>
        <v>4661.6451693608124</v>
      </c>
      <c r="E69" s="36">
        <f t="shared" si="19"/>
        <v>4698.3652721668986</v>
      </c>
      <c r="F69" s="36">
        <f t="shared" si="19"/>
        <v>5587.7380698225315</v>
      </c>
      <c r="G69" s="36">
        <f t="shared" si="19"/>
        <v>5702.8822888831628</v>
      </c>
      <c r="H69" s="36">
        <f t="shared" si="19"/>
        <v>5500.1806995119605</v>
      </c>
      <c r="I69" s="36">
        <f t="shared" si="19"/>
        <v>5948.0338914334752</v>
      </c>
      <c r="J69" s="36">
        <f t="shared" si="19"/>
        <v>5850.0107239476238</v>
      </c>
      <c r="K69" s="36">
        <f t="shared" si="19"/>
        <v>6374.1624549906255</v>
      </c>
      <c r="L69" s="36">
        <f t="shared" si="19"/>
        <v>5969.9173944416743</v>
      </c>
      <c r="M69" s="37">
        <f t="shared" si="19"/>
        <v>5840.8281457404701</v>
      </c>
      <c r="N69" s="33">
        <f t="shared" si="18"/>
        <v>64313.689698259361</v>
      </c>
      <c r="O69" s="38">
        <f>N69*100/N$14</f>
        <v>5.3411679972510866</v>
      </c>
      <c r="P69" s="1" t="s">
        <v>31</v>
      </c>
    </row>
    <row r="70" spans="1:16" x14ac:dyDescent="0.2">
      <c r="A70" s="66" t="s">
        <v>26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1:16" x14ac:dyDescent="0.2">
      <c r="A71" s="10" t="s">
        <v>14</v>
      </c>
      <c r="B71" s="11">
        <v>41.975877492855837</v>
      </c>
      <c r="C71" s="11">
        <v>20.36046646550578</v>
      </c>
      <c r="D71" s="11">
        <v>14.590825197665476</v>
      </c>
      <c r="E71" s="11">
        <v>14.069322218702276</v>
      </c>
      <c r="F71" s="11">
        <v>23.283628164780726</v>
      </c>
      <c r="G71" s="11">
        <v>20.187254588463134</v>
      </c>
      <c r="H71" s="11">
        <v>32.026489647443071</v>
      </c>
      <c r="I71" s="11">
        <v>16.352085260279775</v>
      </c>
      <c r="J71" s="11">
        <v>33.449157680238891</v>
      </c>
      <c r="K71" s="11">
        <v>10.776650754929666</v>
      </c>
      <c r="L71" s="11">
        <v>19.582932758488067</v>
      </c>
      <c r="M71" s="11">
        <v>25.480410058302489</v>
      </c>
      <c r="N71" s="13">
        <f t="shared" ref="N71:N79" si="20">SUM(B71:M71)</f>
        <v>272.13510028765523</v>
      </c>
    </row>
    <row r="72" spans="1:16" x14ac:dyDescent="0.2">
      <c r="A72" s="15" t="s">
        <v>1</v>
      </c>
      <c r="B72" s="16">
        <v>0.75800000000000001</v>
      </c>
      <c r="C72" s="16">
        <v>0.67600000000000005</v>
      </c>
      <c r="D72" s="16">
        <v>2.2210000000000001</v>
      </c>
      <c r="E72" s="16">
        <v>2.1659999999999999</v>
      </c>
      <c r="F72" s="16">
        <v>1.4219999999999999</v>
      </c>
      <c r="G72" s="16">
        <v>1.7849999999999999</v>
      </c>
      <c r="H72" s="16">
        <v>1.8340000000000001</v>
      </c>
      <c r="I72" s="16">
        <v>2.5419999999999998</v>
      </c>
      <c r="J72" s="16">
        <v>1.171</v>
      </c>
      <c r="K72" s="16">
        <v>5.6180000000000003</v>
      </c>
      <c r="L72" s="16">
        <v>2.2440000000000002</v>
      </c>
      <c r="M72" s="16">
        <v>1.621</v>
      </c>
      <c r="N72" s="19">
        <f t="shared" si="20"/>
        <v>24.057999999999996</v>
      </c>
    </row>
    <row r="73" spans="1:16" x14ac:dyDescent="0.2">
      <c r="A73" s="21" t="s">
        <v>2</v>
      </c>
      <c r="B73" s="22">
        <v>27.645</v>
      </c>
      <c r="C73" s="22">
        <v>28.966999999999999</v>
      </c>
      <c r="D73" s="22">
        <v>50.892000000000003</v>
      </c>
      <c r="E73" s="22">
        <v>93.316000000000003</v>
      </c>
      <c r="F73" s="22">
        <v>64.914000000000001</v>
      </c>
      <c r="G73" s="22">
        <v>61.981000000000002</v>
      </c>
      <c r="H73" s="22">
        <v>71.430000000000007</v>
      </c>
      <c r="I73" s="22">
        <v>67.774000000000001</v>
      </c>
      <c r="J73" s="22">
        <v>87.581000000000003</v>
      </c>
      <c r="K73" s="22">
        <v>114.746</v>
      </c>
      <c r="L73" s="22">
        <v>118.111</v>
      </c>
      <c r="M73" s="22">
        <v>99.244</v>
      </c>
      <c r="N73" s="24">
        <f t="shared" si="20"/>
        <v>886.601</v>
      </c>
    </row>
    <row r="74" spans="1:16" x14ac:dyDescent="0.2">
      <c r="A74" s="63" t="s">
        <v>3</v>
      </c>
      <c r="B74" s="27">
        <v>707.5</v>
      </c>
      <c r="C74" s="27">
        <v>626</v>
      </c>
      <c r="D74" s="27">
        <v>755.5</v>
      </c>
      <c r="E74" s="27">
        <v>768</v>
      </c>
      <c r="F74" s="27">
        <v>850</v>
      </c>
      <c r="G74" s="27">
        <v>857</v>
      </c>
      <c r="H74" s="27">
        <v>829</v>
      </c>
      <c r="I74" s="27">
        <v>941</v>
      </c>
      <c r="J74" s="27">
        <v>849.93000000000006</v>
      </c>
      <c r="K74" s="27">
        <v>912</v>
      </c>
      <c r="L74" s="27">
        <v>878.56500000000005</v>
      </c>
      <c r="M74" s="28">
        <v>937</v>
      </c>
      <c r="N74" s="29">
        <f t="shared" si="20"/>
        <v>9911.4950000000008</v>
      </c>
    </row>
    <row r="75" spans="1:16" x14ac:dyDescent="0.2">
      <c r="A75" s="63" t="s">
        <v>4</v>
      </c>
      <c r="B75" s="27">
        <v>0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8">
        <v>0</v>
      </c>
      <c r="N75" s="29">
        <f t="shared" si="20"/>
        <v>0</v>
      </c>
    </row>
    <row r="76" spans="1:16" x14ac:dyDescent="0.2">
      <c r="A76" s="63" t="s">
        <v>5</v>
      </c>
      <c r="B76" s="27">
        <v>134</v>
      </c>
      <c r="C76" s="27">
        <v>52</v>
      </c>
      <c r="D76" s="27">
        <v>60</v>
      </c>
      <c r="E76" s="27">
        <v>97.5</v>
      </c>
      <c r="F76" s="27">
        <v>128</v>
      </c>
      <c r="G76" s="27">
        <v>90</v>
      </c>
      <c r="H76" s="27">
        <v>84</v>
      </c>
      <c r="I76" s="27">
        <v>71</v>
      </c>
      <c r="J76" s="27">
        <v>117</v>
      </c>
      <c r="K76" s="27">
        <v>122</v>
      </c>
      <c r="L76" s="27">
        <v>126</v>
      </c>
      <c r="M76" s="28">
        <v>95</v>
      </c>
      <c r="N76" s="29">
        <f t="shared" si="20"/>
        <v>1176.5</v>
      </c>
    </row>
    <row r="77" spans="1:16" x14ac:dyDescent="0.2">
      <c r="A77" s="63" t="s">
        <v>6</v>
      </c>
      <c r="B77" s="27">
        <v>4575.5</v>
      </c>
      <c r="C77" s="27">
        <v>4859</v>
      </c>
      <c r="D77" s="27">
        <v>5264.4709999999995</v>
      </c>
      <c r="E77" s="27">
        <v>5264.3909999999996</v>
      </c>
      <c r="F77" s="27">
        <v>5824.241</v>
      </c>
      <c r="G77" s="27">
        <v>5328.6320000000005</v>
      </c>
      <c r="H77" s="27">
        <v>5275.973</v>
      </c>
      <c r="I77" s="27">
        <v>5895.0259999999998</v>
      </c>
      <c r="J77" s="27">
        <v>5153.9030000000002</v>
      </c>
      <c r="K77" s="27">
        <v>5017</v>
      </c>
      <c r="L77" s="27">
        <v>4879.5969999999998</v>
      </c>
      <c r="M77" s="28">
        <v>4916</v>
      </c>
      <c r="N77" s="29">
        <f t="shared" si="20"/>
        <v>62253.734000000004</v>
      </c>
    </row>
    <row r="78" spans="1:16" x14ac:dyDescent="0.2">
      <c r="A78" s="65" t="s">
        <v>7</v>
      </c>
      <c r="B78" s="31">
        <v>1965</v>
      </c>
      <c r="C78" s="31">
        <v>2230</v>
      </c>
      <c r="D78" s="31">
        <v>1708.9650843435084</v>
      </c>
      <c r="E78" s="31">
        <v>2077.6209794071274</v>
      </c>
      <c r="F78" s="31">
        <v>1433.4253097341095</v>
      </c>
      <c r="G78" s="31">
        <v>2670.4832723837199</v>
      </c>
      <c r="H78" s="31">
        <v>1801.7955177477486</v>
      </c>
      <c r="I78" s="31">
        <v>835</v>
      </c>
      <c r="J78" s="31">
        <v>2345</v>
      </c>
      <c r="K78" s="31">
        <v>1290</v>
      </c>
      <c r="L78" s="31">
        <v>2918</v>
      </c>
      <c r="M78" s="32">
        <v>1430</v>
      </c>
      <c r="N78" s="33">
        <f t="shared" si="20"/>
        <v>22705.290163616213</v>
      </c>
    </row>
    <row r="79" spans="1:16" x14ac:dyDescent="0.2">
      <c r="A79" s="35" t="s">
        <v>11</v>
      </c>
      <c r="B79" s="36">
        <f t="shared" ref="B79:M79" si="21">SUM(B71:B78)</f>
        <v>7452.3788774928562</v>
      </c>
      <c r="C79" s="36">
        <f t="shared" si="21"/>
        <v>7817.0034664655059</v>
      </c>
      <c r="D79" s="36">
        <f t="shared" si="21"/>
        <v>7856.6399095411734</v>
      </c>
      <c r="E79" s="36">
        <f t="shared" si="21"/>
        <v>8317.0633016258289</v>
      </c>
      <c r="F79" s="36">
        <f t="shared" si="21"/>
        <v>8325.2859378988906</v>
      </c>
      <c r="G79" s="36">
        <f t="shared" si="21"/>
        <v>9030.0685269721835</v>
      </c>
      <c r="H79" s="36">
        <f t="shared" si="21"/>
        <v>8096.0590073951917</v>
      </c>
      <c r="I79" s="36">
        <f t="shared" si="21"/>
        <v>7828.6940852602802</v>
      </c>
      <c r="J79" s="36">
        <f t="shared" si="21"/>
        <v>8588.0341576802384</v>
      </c>
      <c r="K79" s="36">
        <f t="shared" si="21"/>
        <v>7472.1406507549291</v>
      </c>
      <c r="L79" s="36">
        <f t="shared" si="21"/>
        <v>8942.0999327584868</v>
      </c>
      <c r="M79" s="37">
        <f t="shared" si="21"/>
        <v>7504.3454100583021</v>
      </c>
      <c r="N79" s="33">
        <f t="shared" si="20"/>
        <v>97229.813263903867</v>
      </c>
      <c r="O79" s="38">
        <f>N79*100/N$14</f>
        <v>8.0748091023911179</v>
      </c>
      <c r="P79" s="1" t="s">
        <v>32</v>
      </c>
    </row>
  </sheetData>
  <mergeCells count="2">
    <mergeCell ref="A1:A4"/>
    <mergeCell ref="B1:N3"/>
  </mergeCells>
  <conditionalFormatting sqref="B20:M20">
    <cfRule type="cellIs" dxfId="0" priority="1" operator="not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Prix à la pompe</vt:lpstr>
      <vt:lpstr>Ventes par 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Tinady</dc:creator>
  <cp:lastModifiedBy>ASUS</cp:lastModifiedBy>
  <dcterms:created xsi:type="dcterms:W3CDTF">2024-02-29T06:24:30Z</dcterms:created>
  <dcterms:modified xsi:type="dcterms:W3CDTF">2024-03-04T13:20:47Z</dcterms:modified>
</cp:coreProperties>
</file>